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STF AAH\ISTF\Pour les particuliers\Formulaires\CRG\CRG tableau\CRG OK pour 2023\"/>
    </mc:Choice>
  </mc:AlternateContent>
  <xr:revisionPtr revIDLastSave="0" documentId="13_ncr:1_{7F699CAA-ACCE-46EF-A28A-FA636021393D}" xr6:coauthVersionLast="36" xr6:coauthVersionMax="36" xr10:uidLastSave="{00000000-0000-0000-0000-000000000000}"/>
  <bookViews>
    <workbookView xWindow="360" yWindow="360" windowWidth="11352" windowHeight="6348" xr2:uid="{00000000-000D-0000-FFFF-FFFF00000000}"/>
  </bookViews>
  <sheets>
    <sheet name="Inventaire" sheetId="1" r:id="rId1"/>
    <sheet name="compte courant n°1" sheetId="2" r:id="rId2"/>
    <sheet name="compte courant n°2" sheetId="9" r:id="rId3"/>
    <sheet name="placements" sheetId="3" r:id="rId4"/>
    <sheet name="Récapitulatif annuel" sheetId="4" r:id="rId5"/>
    <sheet name="Compte-rendu des diligences" sheetId="5" r:id="rId6"/>
    <sheet name="Feuil2" sheetId="6" state="hidden" r:id="rId7"/>
  </sheets>
  <definedNames>
    <definedName name="_xlnm._FilterDatabase" localSheetId="1" hidden="1">'compte courant n°1'!$A$2:$E$33</definedName>
    <definedName name="_xlnm._FilterDatabase" localSheetId="2" hidden="1">'compte courant n°2'!$A$3:$E$4</definedName>
    <definedName name="_xlnm._FilterDatabase" localSheetId="0" hidden="1">Inventaire!$A$2:$F$29</definedName>
    <definedName name="_xlnm.Print_Area" localSheetId="1">'compte courant n°1'!$A$2:$E$378</definedName>
    <definedName name="_xlnm.Print_Area" localSheetId="2">'compte courant n°2'!$A$3:$F$379</definedName>
    <definedName name="_xlnm.Print_Area" localSheetId="5">'Compte-rendu des diligences'!$A$1:$H$46</definedName>
    <definedName name="_xlnm.Print_Area" localSheetId="3">placements!$B$3:$F$157</definedName>
    <definedName name="_xlnm.Print_Area" localSheetId="4">'Récapitulatif annuel'!$A$3:$C$53</definedName>
  </definedNames>
  <calcPr calcId="191029"/>
</workbook>
</file>

<file path=xl/calcChain.xml><?xml version="1.0" encoding="utf-8"?>
<calcChain xmlns="http://schemas.openxmlformats.org/spreadsheetml/2006/main">
  <c r="F29" i="1" l="1"/>
  <c r="D29" i="1"/>
  <c r="C10" i="1" l="1"/>
  <c r="C9" i="1"/>
  <c r="C8" i="1"/>
  <c r="C7" i="1"/>
  <c r="C3" i="9" l="1"/>
  <c r="C379" i="9" l="1"/>
  <c r="C35" i="4"/>
  <c r="C161" i="9" l="1"/>
  <c r="C192" i="9"/>
  <c r="C347" i="9"/>
  <c r="C223" i="9"/>
  <c r="C5" i="9"/>
  <c r="C254" i="9"/>
  <c r="C37" i="9"/>
  <c r="C285" i="9"/>
  <c r="C68" i="9"/>
  <c r="C316" i="9"/>
  <c r="C99" i="9"/>
  <c r="C130" i="9"/>
  <c r="C37" i="4"/>
  <c r="C36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1" i="4"/>
  <c r="C14" i="4"/>
  <c r="C13" i="4"/>
  <c r="C12" i="4"/>
  <c r="C10" i="4"/>
  <c r="C9" i="4"/>
  <c r="C8" i="4"/>
  <c r="C7" i="4"/>
  <c r="C6" i="4"/>
  <c r="C5" i="4"/>
  <c r="D5" i="9"/>
  <c r="E377" i="9"/>
  <c r="D377" i="9"/>
  <c r="E346" i="9"/>
  <c r="D346" i="9"/>
  <c r="E315" i="9"/>
  <c r="D315" i="9"/>
  <c r="E284" i="9"/>
  <c r="D284" i="9"/>
  <c r="E253" i="9"/>
  <c r="D253" i="9"/>
  <c r="E222" i="9"/>
  <c r="D222" i="9"/>
  <c r="E191" i="9"/>
  <c r="D191" i="9"/>
  <c r="E160" i="9"/>
  <c r="D160" i="9"/>
  <c r="E129" i="9"/>
  <c r="D129" i="9"/>
  <c r="E98" i="9"/>
  <c r="D98" i="9"/>
  <c r="E67" i="9"/>
  <c r="D67" i="9"/>
  <c r="E36" i="9"/>
  <c r="D36" i="9"/>
  <c r="E378" i="9" l="1"/>
  <c r="D37" i="9"/>
  <c r="D68" i="9" s="1"/>
  <c r="D99" i="9" s="1"/>
  <c r="D130" i="9" s="1"/>
  <c r="D161" i="9" s="1"/>
  <c r="D192" i="9" s="1"/>
  <c r="D223" i="9" s="1"/>
  <c r="D254" i="9" s="1"/>
  <c r="D285" i="9" s="1"/>
  <c r="D316" i="9" s="1"/>
  <c r="D347" i="9" s="1"/>
  <c r="D378" i="9"/>
  <c r="C5" i="5"/>
  <c r="H1" i="5"/>
  <c r="C1" i="4"/>
  <c r="A1" i="4"/>
  <c r="C38" i="4"/>
  <c r="E149" i="3"/>
  <c r="E148" i="3"/>
  <c r="E138" i="3"/>
  <c r="E137" i="3"/>
  <c r="F155" i="3"/>
  <c r="E155" i="3"/>
  <c r="F144" i="3"/>
  <c r="E144" i="3"/>
  <c r="F1" i="3"/>
  <c r="D79" i="3" s="1"/>
  <c r="B1" i="3"/>
  <c r="D379" i="9" l="1"/>
  <c r="F14" i="1" s="1"/>
  <c r="E145" i="3"/>
  <c r="F27" i="1" s="1"/>
  <c r="D156" i="3"/>
  <c r="D149" i="3"/>
  <c r="D138" i="3"/>
  <c r="D123" i="3"/>
  <c r="D145" i="3"/>
  <c r="D134" i="3"/>
  <c r="E156" i="3"/>
  <c r="F28" i="1" s="1"/>
  <c r="D127" i="3"/>
  <c r="D29" i="3"/>
  <c r="D6" i="3"/>
  <c r="D83" i="3"/>
  <c r="D47" i="3"/>
  <c r="D90" i="3"/>
  <c r="D51" i="3"/>
  <c r="D94" i="3"/>
  <c r="D14" i="3"/>
  <c r="D58" i="3"/>
  <c r="D101" i="3"/>
  <c r="D18" i="3"/>
  <c r="D61" i="3"/>
  <c r="D105" i="3"/>
  <c r="D25" i="3"/>
  <c r="D68" i="3"/>
  <c r="D112" i="3"/>
  <c r="D40" i="3"/>
  <c r="D72" i="3"/>
  <c r="D116" i="3"/>
  <c r="D36" i="3"/>
  <c r="E1" i="9" l="1"/>
  <c r="A1" i="9"/>
  <c r="E1" i="2" l="1"/>
  <c r="C284" i="2" s="1"/>
  <c r="A1" i="2"/>
  <c r="C315" i="2" l="1"/>
  <c r="C346" i="2"/>
  <c r="C67" i="2"/>
  <c r="C378" i="2"/>
  <c r="C98" i="2"/>
  <c r="C129" i="2"/>
  <c r="C160" i="2"/>
  <c r="C191" i="2"/>
  <c r="C222" i="2"/>
  <c r="C4" i="2"/>
  <c r="C253" i="2"/>
  <c r="C36" i="2"/>
  <c r="B3" i="9" l="1"/>
  <c r="C2" i="2"/>
  <c r="B2" i="2"/>
  <c r="E283" i="2"/>
  <c r="D283" i="2"/>
  <c r="E159" i="2"/>
  <c r="D159" i="2"/>
  <c r="D97" i="2"/>
  <c r="E97" i="2"/>
  <c r="D66" i="2" l="1"/>
  <c r="F111" i="3"/>
  <c r="E111" i="3"/>
  <c r="E376" i="2"/>
  <c r="E100" i="3"/>
  <c r="D376" i="2"/>
  <c r="E127" i="3"/>
  <c r="E126" i="3"/>
  <c r="F133" i="3"/>
  <c r="E133" i="3"/>
  <c r="E116" i="3"/>
  <c r="E115" i="3"/>
  <c r="F122" i="3"/>
  <c r="E122" i="3"/>
  <c r="E105" i="3"/>
  <c r="E104" i="3"/>
  <c r="E94" i="3"/>
  <c r="E93" i="3"/>
  <c r="F89" i="3"/>
  <c r="E89" i="3"/>
  <c r="E83" i="3"/>
  <c r="E82" i="3"/>
  <c r="F78" i="3"/>
  <c r="E78" i="3"/>
  <c r="E72" i="3"/>
  <c r="E71" i="3"/>
  <c r="F67" i="3"/>
  <c r="E67" i="3"/>
  <c r="E61" i="3"/>
  <c r="E60" i="3"/>
  <c r="F57" i="3"/>
  <c r="E57" i="3"/>
  <c r="E51" i="3"/>
  <c r="E50" i="3"/>
  <c r="F46" i="3"/>
  <c r="E46" i="3"/>
  <c r="E40" i="3"/>
  <c r="E39" i="3"/>
  <c r="F7" i="1"/>
  <c r="F35" i="3"/>
  <c r="E29" i="3"/>
  <c r="E28" i="3"/>
  <c r="F24" i="3"/>
  <c r="E24" i="3"/>
  <c r="E18" i="3"/>
  <c r="E17" i="3"/>
  <c r="F13" i="3"/>
  <c r="E13" i="3"/>
  <c r="E6" i="3"/>
  <c r="E5" i="3"/>
  <c r="D345" i="2"/>
  <c r="E345" i="2"/>
  <c r="E314" i="2"/>
  <c r="D314" i="2"/>
  <c r="E252" i="2"/>
  <c r="D252" i="2"/>
  <c r="E221" i="2"/>
  <c r="D221" i="2"/>
  <c r="E190" i="2"/>
  <c r="D190" i="2"/>
  <c r="E128" i="2"/>
  <c r="D128" i="2"/>
  <c r="E66" i="2"/>
  <c r="E35" i="2"/>
  <c r="D35" i="2"/>
  <c r="D4" i="2"/>
  <c r="F100" i="3"/>
  <c r="E35" i="3"/>
  <c r="E90" i="3" l="1"/>
  <c r="F22" i="1" s="1"/>
  <c r="E123" i="3"/>
  <c r="F25" i="1" s="1"/>
  <c r="E25" i="3"/>
  <c r="F16" i="1" s="1"/>
  <c r="E68" i="3"/>
  <c r="F20" i="1" s="1"/>
  <c r="E134" i="3"/>
  <c r="F26" i="1" s="1"/>
  <c r="E112" i="3"/>
  <c r="F24" i="1" s="1"/>
  <c r="E79" i="3"/>
  <c r="F21" i="1" s="1"/>
  <c r="E58" i="3"/>
  <c r="F19" i="1" s="1"/>
  <c r="E47" i="3"/>
  <c r="F18" i="1" s="1"/>
  <c r="E36" i="3"/>
  <c r="F17" i="1" s="1"/>
  <c r="E14" i="3"/>
  <c r="F15" i="1" s="1"/>
  <c r="E377" i="2"/>
  <c r="D377" i="2"/>
  <c r="E101" i="3"/>
  <c r="F23" i="1" s="1"/>
  <c r="D36" i="2"/>
  <c r="D67" i="2" s="1"/>
  <c r="D98" i="2" s="1"/>
  <c r="D129" i="2" s="1"/>
  <c r="C16" i="4"/>
  <c r="F8" i="1" s="1"/>
  <c r="C40" i="4"/>
  <c r="F9" i="1" s="1"/>
  <c r="D160" i="2" l="1"/>
  <c r="D191" i="2" s="1"/>
  <c r="D222" i="2" s="1"/>
  <c r="D253" i="2" s="1"/>
  <c r="D378" i="2"/>
  <c r="F10" i="1"/>
  <c r="D284" i="2" l="1"/>
  <c r="D315" i="2" s="1"/>
  <c r="D346" i="2" s="1"/>
  <c r="F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Karine Roget</author>
  </authors>
  <commentList>
    <comment ref="F56" authorId="0" shapeId="0" xr:uid="{00000000-0006-0000-0300-000001000000}">
      <text>
        <r>
          <rPr>
            <sz val="9"/>
            <color indexed="81"/>
            <rFont val="Tahoma"/>
            <family val="2"/>
          </rPr>
          <t>Entrez ici le montant des prélèvements sociaux et/ou frais bancaires et/ou baisse de la valeur des titres</t>
        </r>
      </text>
    </comment>
  </commentList>
</comments>
</file>

<file path=xl/sharedStrings.xml><?xml version="1.0" encoding="utf-8"?>
<sst xmlns="http://schemas.openxmlformats.org/spreadsheetml/2006/main" count="1145" uniqueCount="189">
  <si>
    <t>Nature des avoirs</t>
  </si>
  <si>
    <t>Nature de l'opération</t>
  </si>
  <si>
    <t>Recettes</t>
  </si>
  <si>
    <t>Dépenses</t>
  </si>
  <si>
    <t>Total de l'année</t>
  </si>
  <si>
    <t>date</t>
  </si>
  <si>
    <t>Nature précise de l’opération</t>
  </si>
  <si>
    <t>crédit</t>
  </si>
  <si>
    <t>débit</t>
  </si>
  <si>
    <t xml:space="preserve"> </t>
  </si>
  <si>
    <t>Total des opérations</t>
  </si>
  <si>
    <t>Nature des recettes</t>
  </si>
  <si>
    <t>montant annuel</t>
  </si>
  <si>
    <t>Allocation adulte handicapé</t>
  </si>
  <si>
    <t>TOTAL DES RECETTES DE L'ANNEE</t>
  </si>
  <si>
    <t>Frais d'hébergement</t>
  </si>
  <si>
    <t>TOTAL DES DEPENSES DE L'ANNEE</t>
  </si>
  <si>
    <t>Nature des dépenses</t>
  </si>
  <si>
    <t>Impôts</t>
  </si>
  <si>
    <t>Aide à domicile</t>
  </si>
  <si>
    <t>Revenus mobiliers</t>
  </si>
  <si>
    <t>Livret d'Epargne Populaire (L.E.P)</t>
  </si>
  <si>
    <t>Plan d'Epargne Populaire ( PEP)</t>
  </si>
  <si>
    <t>Plan d'Epargne Logement (PEL)</t>
  </si>
  <si>
    <t>Compte Epargne Logement (CEL)</t>
  </si>
  <si>
    <t>Plan Epargne Retraite (PERP) </t>
  </si>
  <si>
    <t>Assurance-vie</t>
  </si>
  <si>
    <t>Plan d’Epargne en Actions (PEA) </t>
  </si>
  <si>
    <t>Compte-titres </t>
  </si>
  <si>
    <t>TOTAL :</t>
  </si>
  <si>
    <t xml:space="preserve">EVOLUTION DU PATRIMOINE IMMOBILIER PENDANT L'EXERCICE ANNUEL : </t>
  </si>
  <si>
    <t>Immeuble</t>
  </si>
  <si>
    <t>Estimation</t>
  </si>
  <si>
    <t xml:space="preserve">DETTES : </t>
  </si>
  <si>
    <t>Créancier</t>
  </si>
  <si>
    <t>Remboursement</t>
  </si>
  <si>
    <t>Durée</t>
  </si>
  <si>
    <t>Solde</t>
  </si>
  <si>
    <t>SUCCESSION EN COURS :</t>
  </si>
  <si>
    <t>Coordonnées du Notaire :</t>
  </si>
  <si>
    <t>Evènement</t>
  </si>
  <si>
    <t xml:space="preserve">COMPTE DE GESTION </t>
  </si>
  <si>
    <t>Régime de Protection:</t>
  </si>
  <si>
    <t>Banque et n° compte</t>
  </si>
  <si>
    <t>Livret Développement Durable (LDD)</t>
  </si>
  <si>
    <t>+</t>
  </si>
  <si>
    <t>-</t>
  </si>
  <si>
    <t>=</t>
  </si>
  <si>
    <t>Ce solde est réparti sur les comptes et placements qui suivent :</t>
  </si>
  <si>
    <t>Lien de parenté :</t>
  </si>
  <si>
    <t>RECETTES ANNUELLES (TOUS COMPTES BANCAIRES CONFONDUS)</t>
  </si>
  <si>
    <t>Retraite</t>
  </si>
  <si>
    <t xml:space="preserve"> Pensions, retraites</t>
  </si>
  <si>
    <t>DEPENSES ANNUELLES (TOUS COMPTES BANCAIRES CONFONDUS)</t>
  </si>
  <si>
    <t>Tribunal compétent :</t>
  </si>
  <si>
    <t>Nom de la personne protégée :</t>
  </si>
  <si>
    <t xml:space="preserve"> Salaires, chômage</t>
  </si>
  <si>
    <t>Allocations (familiales, logement, RSA, APA…)</t>
  </si>
  <si>
    <t>Loyers, Fermages</t>
  </si>
  <si>
    <t xml:space="preserve"> Frais d'hébergement en établissement</t>
  </si>
  <si>
    <t>Frais d'accueil familial</t>
  </si>
  <si>
    <t xml:space="preserve"> Frais d'accueil familial</t>
  </si>
  <si>
    <t>Nourriture, vie courante</t>
  </si>
  <si>
    <t>Frais vestimentaires</t>
  </si>
  <si>
    <t>Equipement(s), réparation d'équipement(s)</t>
  </si>
  <si>
    <t>Assurances, mutuelle</t>
  </si>
  <si>
    <t>Soins médicaux</t>
  </si>
  <si>
    <t>Impôts sur le revenu, impôts locaux</t>
  </si>
  <si>
    <t>Transport, véhicule, déplacements</t>
  </si>
  <si>
    <t>Loyers, mensualités de prêt immobilier</t>
  </si>
  <si>
    <t>Frais sur bien immobiliers (entretien, gestion)</t>
  </si>
  <si>
    <t>Electricité, gaz, fuel, eau</t>
  </si>
  <si>
    <t>Téléphone fixe, mobile, internet</t>
  </si>
  <si>
    <t>Vacances, loisirs</t>
  </si>
  <si>
    <t>Argent laissé à la libre disposition de la personne protégée</t>
  </si>
  <si>
    <t xml:space="preserve">Remboursement de dette(s) </t>
  </si>
  <si>
    <t>Moins values/pertes sur placements/produits financiers</t>
  </si>
  <si>
    <t>Allocation Adulte Handicapé</t>
  </si>
  <si>
    <t>Prestation de Compensation du Handicap ou Tierce Personne</t>
  </si>
  <si>
    <t>Equipement</t>
  </si>
  <si>
    <t>Déplacements</t>
  </si>
  <si>
    <t>Entretien immobilier</t>
  </si>
  <si>
    <t>Dette</t>
  </si>
  <si>
    <t>Livret A ou Livret Bleu</t>
  </si>
  <si>
    <t>Prélèvements sociaux/Moins values</t>
  </si>
  <si>
    <t>versement intérêts/Plus Values</t>
  </si>
  <si>
    <t>BILAN FINANCIER :</t>
  </si>
  <si>
    <t>Assurance/mutuelle</t>
  </si>
  <si>
    <t>Loyer/prêt immobilier</t>
  </si>
  <si>
    <t>Electricité/gaz/eau/fuel</t>
  </si>
  <si>
    <t>Vacances/loisirs</t>
  </si>
  <si>
    <t>Loyer/fermage</t>
  </si>
  <si>
    <t>Salaire/chômage</t>
  </si>
  <si>
    <t>Allocation</t>
  </si>
  <si>
    <r>
      <t>Observations éventuelles sur l’évolution d’autres valeurs mobilières (Coffre, mobilier de valeur, créance…)</t>
    </r>
    <r>
      <rPr>
        <sz val="11"/>
        <rFont val="Arial"/>
        <family val="2"/>
      </rPr>
      <t> :</t>
    </r>
  </si>
  <si>
    <t>Produits financiers (intérêts des placements...etc)</t>
  </si>
  <si>
    <t>Prestation de Compensation</t>
  </si>
  <si>
    <t xml:space="preserve">Prélèvements sociaux et frais </t>
  </si>
  <si>
    <t>Prélèvements sociaux / Moins Values</t>
  </si>
  <si>
    <t>Le tuteur/curateur certifie le présent compte de gestion sincère et véritable.</t>
  </si>
  <si>
    <t xml:space="preserve">Le </t>
  </si>
  <si>
    <t>Signature du ou des tuteur(s)/curateur(s)</t>
  </si>
  <si>
    <t>Signature du subrogé-tuteur ou subrogé-curateur :</t>
  </si>
  <si>
    <t xml:space="preserve">Vérification du greffier </t>
  </si>
  <si>
    <t>Téléphone, internet</t>
  </si>
  <si>
    <t>total du mois de janvier</t>
  </si>
  <si>
    <t>total du mois de février</t>
  </si>
  <si>
    <t>total du mois de mars</t>
  </si>
  <si>
    <t>total du mois d'avril</t>
  </si>
  <si>
    <t>total du mois de mai</t>
  </si>
  <si>
    <t>total du mois de juin</t>
  </si>
  <si>
    <t>total du mois de juillet</t>
  </si>
  <si>
    <t>total du mois d'août</t>
  </si>
  <si>
    <t>total du mois de septembre</t>
  </si>
  <si>
    <t>total du mois de novembre</t>
  </si>
  <si>
    <t>total du mois de décembre</t>
  </si>
  <si>
    <t xml:space="preserve">    COMPTE-RENDU DES DILIGENCES AU TITRE DE LA PROTECTION DE LA PERSONNE</t>
  </si>
  <si>
    <t>(article 463 du code civil)</t>
  </si>
  <si>
    <t xml:space="preserve">Mesure de protection :    </t>
  </si>
  <si>
    <t>CURATELLE SIMPLE</t>
  </si>
  <si>
    <t>Nom et adresse du (ou des) représentant(s) :</t>
  </si>
  <si>
    <t>Le majeur protégé  :</t>
  </si>
  <si>
    <t>avec son(sa) conjoint ou compagnon ou compagne</t>
  </si>
  <si>
    <t>A l'adresse suivante :</t>
  </si>
  <si>
    <t xml:space="preserve">Changements intervenus dans l'environnement, le lieu de vie, le travail, l'insertion sociale ou la vie familiale de </t>
  </si>
  <si>
    <t xml:space="preserve">la personne protégée : </t>
  </si>
  <si>
    <t xml:space="preserve">Evolution de l'état de santé de la personne protégée et conséquences sur sa capacité à décider ou à participer </t>
  </si>
  <si>
    <t xml:space="preserve">aux décisions la concernant : </t>
  </si>
  <si>
    <t xml:space="preserve">Difficultés particulières de la personne protégée : </t>
  </si>
  <si>
    <t xml:space="preserve">Difficultés rencontrées par le tuteur ou le curateur (d'ordres financier, administratif, relationnel) : </t>
  </si>
  <si>
    <t>Date :</t>
  </si>
  <si>
    <t>Signature :</t>
  </si>
  <si>
    <r>
      <t>Nom de la personne protégée</t>
    </r>
    <r>
      <rPr>
        <sz val="11"/>
        <rFont val="Calibri"/>
        <family val="2"/>
      </rPr>
      <t xml:space="preserve"> : </t>
    </r>
  </si>
  <si>
    <t>TUTELLE</t>
  </si>
  <si>
    <t xml:space="preserve"> vit seul(e)                    </t>
  </si>
  <si>
    <t>CURATELLE RENFORCEE</t>
  </si>
  <si>
    <t xml:space="preserve">chez ses parents                      </t>
  </si>
  <si>
    <t>MANDAT SPECIAL</t>
  </si>
  <si>
    <t>chez un membre de la famille (si oui, lequel ?)</t>
  </si>
  <si>
    <t>dans un établissement ( précisez)</t>
  </si>
  <si>
    <t>Remboursements</t>
  </si>
  <si>
    <t>précisez ici</t>
  </si>
  <si>
    <t>Autres dépenses</t>
  </si>
  <si>
    <t>total du mois d'octobre</t>
  </si>
  <si>
    <t xml:space="preserve">Recettes de l'année </t>
  </si>
  <si>
    <t xml:space="preserve">Dépenses de l'année </t>
  </si>
  <si>
    <t>Compte de gestion</t>
  </si>
  <si>
    <t>Solde au 1er janvier</t>
  </si>
  <si>
    <t>Janvier</t>
  </si>
  <si>
    <t>Février</t>
  </si>
  <si>
    <t>solde au 31 janvier</t>
  </si>
  <si>
    <t>solde au 28 février</t>
  </si>
  <si>
    <t>Mars</t>
  </si>
  <si>
    <t>solde au 31 mars</t>
  </si>
  <si>
    <t>Avril</t>
  </si>
  <si>
    <t>solde au 30 avril</t>
  </si>
  <si>
    <t>Mai</t>
  </si>
  <si>
    <t>solde au 31 mai</t>
  </si>
  <si>
    <t>Juin</t>
  </si>
  <si>
    <t>solde au 30 juin</t>
  </si>
  <si>
    <t>Juillet</t>
  </si>
  <si>
    <t>solde au 31 juillet</t>
  </si>
  <si>
    <t xml:space="preserve">Août </t>
  </si>
  <si>
    <t>solde au 31 août</t>
  </si>
  <si>
    <t>Sept.</t>
  </si>
  <si>
    <t>solde au 30 septembre</t>
  </si>
  <si>
    <t>Oct.</t>
  </si>
  <si>
    <t>solde au 31 octobre</t>
  </si>
  <si>
    <t>Nov.</t>
  </si>
  <si>
    <t>solde au 30 novembre</t>
  </si>
  <si>
    <t>Déc.</t>
  </si>
  <si>
    <t>solde au 31 décembre</t>
  </si>
  <si>
    <t>Autres recettes</t>
  </si>
  <si>
    <t xml:space="preserve">OPERATIONS SUR PLACEMENTS </t>
  </si>
  <si>
    <t>Nouveau solde au 31 décembre</t>
  </si>
  <si>
    <t>vérificateur en date du :</t>
  </si>
  <si>
    <t>Année</t>
  </si>
  <si>
    <t xml:space="preserve">N° RG : </t>
  </si>
  <si>
    <t>Autres (à préciser)</t>
  </si>
  <si>
    <t xml:space="preserve">Nom du défunt : </t>
  </si>
  <si>
    <t>Compte courant n°1</t>
  </si>
  <si>
    <t>Compte courant n°2</t>
  </si>
  <si>
    <t>Virements des autres comptes</t>
  </si>
  <si>
    <t>Virements vers autres comptes</t>
  </si>
  <si>
    <t>Virements vers les autres comptes</t>
  </si>
  <si>
    <t>Solde au 31 décembre</t>
  </si>
  <si>
    <t>Solde des comptes et placements</t>
  </si>
  <si>
    <t xml:space="preserve"> au 01 janvier </t>
  </si>
  <si>
    <t>au 31 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</si>
</sst>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dd/mm/yy;@"/>
  </numFmts>
  <fonts count="16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Wingdings"/>
      <charset val="2"/>
    </font>
    <font>
      <sz val="10"/>
      <name val="Calibri"/>
      <family val="2"/>
    </font>
    <font>
      <sz val="8"/>
      <color rgb="FF000000"/>
      <name val="Segoe UI"/>
      <family val="2"/>
    </font>
    <font>
      <i/>
      <sz val="11"/>
      <color theme="0" tint="-0.499984740745262"/>
      <name val="Arial"/>
      <family val="2"/>
    </font>
    <font>
      <i/>
      <sz val="11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auto="1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8"/>
      </bottom>
      <diagonal/>
    </border>
    <border>
      <left/>
      <right style="double">
        <color indexed="64"/>
      </right>
      <top style="double">
        <color indexed="64"/>
      </top>
      <bottom style="thick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 style="thick">
        <color indexed="64"/>
      </top>
      <bottom/>
      <diagonal style="thin">
        <color theme="0" tint="-0.14996795556505021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theme="0" tint="-0.14996795556505021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2">
    <xf numFmtId="0" fontId="0" fillId="0" borderId="0" xfId="0"/>
    <xf numFmtId="0" fontId="3" fillId="0" borderId="0" xfId="0" applyFont="1" applyBorder="1" applyAlignment="1">
      <alignment horizontal="center"/>
    </xf>
    <xf numFmtId="164" fontId="2" fillId="0" borderId="0" xfId="0" applyNumberFormat="1" applyFont="1"/>
    <xf numFmtId="164" fontId="2" fillId="0" borderId="0" xfId="0" applyNumberFormat="1" applyFont="1" applyBorder="1"/>
    <xf numFmtId="0" fontId="2" fillId="0" borderId="0" xfId="0" applyFont="1" applyBorder="1" applyAlignment="1">
      <alignment shrinkToFit="1"/>
    </xf>
    <xf numFmtId="164" fontId="3" fillId="0" borderId="0" xfId="0" applyNumberFormat="1" applyFont="1" applyBorder="1"/>
    <xf numFmtId="0" fontId="3" fillId="0" borderId="0" xfId="0" applyFont="1" applyBorder="1" applyAlignment="1">
      <alignment shrinkToFit="1"/>
    </xf>
    <xf numFmtId="0" fontId="2" fillId="0" borderId="0" xfId="0" applyFont="1"/>
    <xf numFmtId="44" fontId="2" fillId="0" borderId="0" xfId="1" applyFont="1" applyBorder="1"/>
    <xf numFmtId="0" fontId="3" fillId="0" borderId="1" xfId="0" applyNumberFormat="1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44" fontId="3" fillId="0" borderId="0" xfId="1" applyFont="1" applyBorder="1" applyAlignment="1"/>
    <xf numFmtId="0" fontId="2" fillId="0" borderId="3" xfId="0" applyFont="1" applyBorder="1" applyAlignment="1">
      <alignment horizontal="left"/>
    </xf>
    <xf numFmtId="44" fontId="3" fillId="0" borderId="0" xfId="0" applyNumberFormat="1" applyFont="1" applyBorder="1"/>
    <xf numFmtId="0" fontId="3" fillId="0" borderId="5" xfId="0" applyFont="1" applyBorder="1" applyAlignment="1"/>
    <xf numFmtId="0" fontId="3" fillId="0" borderId="6" xfId="0" applyFont="1" applyBorder="1" applyAlignment="1">
      <alignment shrinkToFit="1"/>
    </xf>
    <xf numFmtId="0" fontId="2" fillId="0" borderId="11" xfId="0" applyFont="1" applyBorder="1" applyAlignment="1"/>
    <xf numFmtId="0" fontId="3" fillId="0" borderId="0" xfId="0" applyNumberFormat="1" applyFont="1" applyBorder="1" applyAlignment="1">
      <alignment horizontal="center"/>
    </xf>
    <xf numFmtId="164" fontId="3" fillId="0" borderId="14" xfId="0" applyNumberFormat="1" applyFont="1" applyBorder="1"/>
    <xf numFmtId="44" fontId="3" fillId="0" borderId="14" xfId="1" applyFont="1" applyBorder="1" applyAlignment="1">
      <alignment horizontal="right"/>
    </xf>
    <xf numFmtId="44" fontId="3" fillId="0" borderId="0" xfId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3" fillId="0" borderId="0" xfId="0" applyFont="1" applyBorder="1" applyAlignment="1"/>
    <xf numFmtId="0" fontId="1" fillId="0" borderId="0" xfId="0" applyFont="1"/>
    <xf numFmtId="0" fontId="1" fillId="0" borderId="0" xfId="0" applyFont="1" applyBorder="1"/>
    <xf numFmtId="44" fontId="2" fillId="0" borderId="1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Border="1" applyAlignment="1"/>
    <xf numFmtId="0" fontId="2" fillId="3" borderId="5" xfId="0" applyFont="1" applyFill="1" applyBorder="1" applyAlignment="1"/>
    <xf numFmtId="0" fontId="2" fillId="4" borderId="5" xfId="0" applyFont="1" applyFill="1" applyBorder="1" applyAlignment="1"/>
    <xf numFmtId="0" fontId="2" fillId="0" borderId="5" xfId="0" applyFont="1" applyFill="1" applyBorder="1" applyAlignment="1"/>
    <xf numFmtId="0" fontId="0" fillId="0" borderId="0" xfId="0" applyAlignment="1"/>
    <xf numFmtId="0" fontId="5" fillId="0" borderId="0" xfId="0" applyFont="1" applyBorder="1" applyAlignment="1">
      <alignment horizontal="left" wrapText="1"/>
    </xf>
    <xf numFmtId="44" fontId="2" fillId="0" borderId="0" xfId="1" applyFont="1" applyBorder="1" applyAlignment="1">
      <alignment horizontal="center"/>
    </xf>
    <xf numFmtId="44" fontId="2" fillId="0" borderId="4" xfId="1" applyFont="1" applyBorder="1" applyAlignment="1">
      <alignment horizontal="center"/>
    </xf>
    <xf numFmtId="44" fontId="2" fillId="0" borderId="0" xfId="0" applyNumberFormat="1" applyFont="1" applyAlignment="1">
      <alignment horizontal="center"/>
    </xf>
    <xf numFmtId="44" fontId="3" fillId="0" borderId="7" xfId="0" applyNumberFormat="1" applyFont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17" xfId="0" applyFont="1" applyBorder="1" applyAlignment="1"/>
    <xf numFmtId="0" fontId="3" fillId="0" borderId="18" xfId="0" applyFont="1" applyBorder="1" applyAlignment="1">
      <alignment shrinkToFit="1"/>
    </xf>
    <xf numFmtId="0" fontId="3" fillId="0" borderId="20" xfId="0" applyFont="1" applyBorder="1" applyAlignment="1"/>
    <xf numFmtId="0" fontId="3" fillId="0" borderId="21" xfId="0" applyFont="1" applyBorder="1" applyAlignment="1">
      <alignment shrinkToFit="1"/>
    </xf>
    <xf numFmtId="0" fontId="5" fillId="0" borderId="0" xfId="0" applyFont="1" applyBorder="1" applyAlignment="1">
      <alignment horizontal="center" wrapText="1"/>
    </xf>
    <xf numFmtId="0" fontId="3" fillId="0" borderId="0" xfId="0" applyNumberFormat="1" applyFont="1" applyBorder="1" applyAlignment="1"/>
    <xf numFmtId="0" fontId="3" fillId="0" borderId="1" xfId="1" applyNumberFormat="1" applyFont="1" applyBorder="1" applyAlignment="1"/>
    <xf numFmtId="0" fontId="3" fillId="0" borderId="1" xfId="0" applyNumberFormat="1" applyFont="1" applyBorder="1" applyAlignment="1"/>
    <xf numFmtId="44" fontId="2" fillId="0" borderId="58" xfId="1" applyFont="1" applyFill="1" applyBorder="1" applyAlignment="1"/>
    <xf numFmtId="44" fontId="2" fillId="0" borderId="59" xfId="1" applyFont="1" applyFill="1" applyBorder="1" applyAlignment="1"/>
    <xf numFmtId="44" fontId="2" fillId="5" borderId="58" xfId="1" applyFont="1" applyFill="1" applyBorder="1" applyAlignment="1"/>
    <xf numFmtId="0" fontId="2" fillId="0" borderId="0" xfId="0" applyFont="1" applyProtection="1">
      <protection locked="0"/>
    </xf>
    <xf numFmtId="0" fontId="2" fillId="2" borderId="22" xfId="0" applyFont="1" applyFill="1" applyBorder="1" applyProtection="1">
      <protection locked="0"/>
    </xf>
    <xf numFmtId="0" fontId="2" fillId="2" borderId="23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shrinkToFit="1"/>
      <protection locked="0"/>
    </xf>
    <xf numFmtId="0" fontId="3" fillId="0" borderId="0" xfId="0" applyFont="1" applyProtection="1">
      <protection locked="0"/>
    </xf>
    <xf numFmtId="0" fontId="2" fillId="2" borderId="24" xfId="0" applyFont="1" applyFill="1" applyBorder="1" applyAlignment="1" applyProtection="1">
      <protection locked="0"/>
    </xf>
    <xf numFmtId="0" fontId="2" fillId="2" borderId="25" xfId="0" applyFont="1" applyFill="1" applyBorder="1" applyAlignment="1" applyProtection="1"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/>
    <xf numFmtId="0" fontId="3" fillId="0" borderId="0" xfId="0" applyFont="1" applyBorder="1" applyAlignment="1" applyProtection="1">
      <alignment horizontal="center"/>
    </xf>
    <xf numFmtId="0" fontId="3" fillId="0" borderId="17" xfId="0" applyFont="1" applyFill="1" applyBorder="1" applyProtection="1"/>
    <xf numFmtId="0" fontId="3" fillId="0" borderId="28" xfId="0" applyFont="1" applyFill="1" applyBorder="1" applyProtection="1"/>
    <xf numFmtId="0" fontId="3" fillId="0" borderId="29" xfId="0" applyFont="1" applyBorder="1" applyProtection="1"/>
    <xf numFmtId="0" fontId="2" fillId="0" borderId="30" xfId="0" applyFont="1" applyBorder="1" applyProtection="1"/>
    <xf numFmtId="0" fontId="2" fillId="0" borderId="31" xfId="0" applyFont="1" applyBorder="1" applyProtection="1"/>
    <xf numFmtId="164" fontId="2" fillId="0" borderId="32" xfId="0" applyNumberFormat="1" applyFont="1" applyBorder="1" applyAlignment="1" applyProtection="1">
      <alignment horizontal="right"/>
    </xf>
    <xf numFmtId="44" fontId="2" fillId="0" borderId="32" xfId="0" applyNumberFormat="1" applyFont="1" applyBorder="1" applyAlignment="1" applyProtection="1">
      <alignment horizontal="right"/>
    </xf>
    <xf numFmtId="44" fontId="2" fillId="0" borderId="33" xfId="0" applyNumberFormat="1" applyFont="1" applyBorder="1" applyAlignment="1" applyProtection="1">
      <alignment horizontal="right"/>
    </xf>
    <xf numFmtId="164" fontId="2" fillId="0" borderId="1" xfId="0" applyNumberFormat="1" applyFont="1" applyBorder="1" applyAlignment="1" applyProtection="1">
      <alignment horizontal="right"/>
    </xf>
    <xf numFmtId="0" fontId="3" fillId="0" borderId="1" xfId="0" applyFont="1" applyBorder="1" applyProtection="1"/>
    <xf numFmtId="164" fontId="2" fillId="2" borderId="1" xfId="0" applyNumberFormat="1" applyFont="1" applyFill="1" applyBorder="1" applyProtection="1">
      <protection locked="0"/>
    </xf>
    <xf numFmtId="164" fontId="2" fillId="2" borderId="16" xfId="0" applyNumberFormat="1" applyFont="1" applyFill="1" applyBorder="1" applyProtection="1">
      <protection locked="0"/>
    </xf>
    <xf numFmtId="165" fontId="2" fillId="2" borderId="1" xfId="1" applyNumberFormat="1" applyFont="1" applyFill="1" applyBorder="1" applyAlignment="1" applyProtection="1">
      <protection locked="0"/>
    </xf>
    <xf numFmtId="44" fontId="2" fillId="2" borderId="1" xfId="1" applyFont="1" applyFill="1" applyBorder="1" applyAlignment="1" applyProtection="1">
      <protection locked="0"/>
    </xf>
    <xf numFmtId="165" fontId="3" fillId="2" borderId="1" xfId="1" applyNumberFormat="1" applyFont="1" applyFill="1" applyBorder="1" applyAlignment="1" applyProtection="1">
      <protection locked="0"/>
    </xf>
    <xf numFmtId="44" fontId="2" fillId="2" borderId="16" xfId="1" applyFont="1" applyFill="1" applyBorder="1" applyAlignment="1" applyProtection="1">
      <protection locked="0"/>
    </xf>
    <xf numFmtId="0" fontId="0" fillId="0" borderId="0" xfId="0" applyFont="1" applyFill="1" applyBorder="1" applyProtection="1"/>
    <xf numFmtId="0" fontId="7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Protection="1"/>
    <xf numFmtId="0" fontId="9" fillId="0" borderId="28" xfId="0" applyFont="1" applyFill="1" applyBorder="1" applyProtection="1"/>
    <xf numFmtId="0" fontId="9" fillId="0" borderId="17" xfId="0" applyFont="1" applyFill="1" applyBorder="1" applyProtection="1"/>
    <xf numFmtId="0" fontId="0" fillId="0" borderId="22" xfId="0" applyFont="1" applyFill="1" applyBorder="1" applyProtection="1"/>
    <xf numFmtId="0" fontId="0" fillId="0" borderId="23" xfId="0" applyFont="1" applyFill="1" applyBorder="1" applyProtection="1"/>
    <xf numFmtId="0" fontId="0" fillId="0" borderId="22" xfId="0" applyFont="1" applyFill="1" applyBorder="1" applyAlignment="1" applyProtection="1"/>
    <xf numFmtId="0" fontId="0" fillId="0" borderId="0" xfId="0" applyFont="1" applyFill="1" applyBorder="1" applyAlignment="1" applyProtection="1"/>
    <xf numFmtId="0" fontId="8" fillId="0" borderId="64" xfId="0" applyFont="1" applyFill="1" applyBorder="1" applyAlignment="1" applyProtection="1"/>
    <xf numFmtId="0" fontId="0" fillId="0" borderId="57" xfId="0" applyFont="1" applyFill="1" applyBorder="1" applyAlignment="1" applyProtection="1"/>
    <xf numFmtId="0" fontId="0" fillId="7" borderId="57" xfId="0" applyFont="1" applyFill="1" applyBorder="1" applyAlignment="1" applyProtection="1"/>
    <xf numFmtId="0" fontId="0" fillId="0" borderId="54" xfId="0" applyFont="1" applyFill="1" applyBorder="1" applyAlignment="1" applyProtection="1"/>
    <xf numFmtId="0" fontId="8" fillId="0" borderId="28" xfId="0" applyFont="1" applyFill="1" applyBorder="1" applyAlignment="1" applyProtection="1"/>
    <xf numFmtId="0" fontId="1" fillId="0" borderId="0" xfId="0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/>
    <xf numFmtId="0" fontId="2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13" fillId="2" borderId="7" xfId="0" applyFont="1" applyFill="1" applyBorder="1" applyAlignment="1" applyProtection="1">
      <alignment shrinkToFit="1"/>
      <protection locked="0"/>
    </xf>
    <xf numFmtId="0" fontId="13" fillId="4" borderId="7" xfId="0" applyFont="1" applyFill="1" applyBorder="1" applyAlignment="1" applyProtection="1">
      <alignment shrinkToFit="1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Fill="1" applyBorder="1" applyProtection="1"/>
    <xf numFmtId="0" fontId="2" fillId="2" borderId="0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64" fontId="3" fillId="0" borderId="1" xfId="0" applyNumberFormat="1" applyFont="1" applyBorder="1" applyAlignment="1" applyProtection="1">
      <alignment horizontal="right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37" xfId="0" applyFont="1" applyBorder="1" applyAlignment="1" applyProtection="1">
      <alignment horizontal="left"/>
    </xf>
    <xf numFmtId="0" fontId="3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left" indent="15"/>
    </xf>
    <xf numFmtId="0" fontId="2" fillId="0" borderId="0" xfId="0" applyFont="1" applyBorder="1" applyProtection="1"/>
    <xf numFmtId="0" fontId="14" fillId="0" borderId="0" xfId="0" applyFont="1" applyBorder="1" applyAlignment="1" applyProtection="1">
      <alignment shrinkToFit="1"/>
    </xf>
    <xf numFmtId="0" fontId="14" fillId="0" borderId="0" xfId="0" applyFont="1" applyAlignment="1" applyProtection="1">
      <alignment shrinkToFit="1"/>
    </xf>
    <xf numFmtId="0" fontId="15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164" fontId="2" fillId="0" borderId="0" xfId="0" applyNumberFormat="1" applyFo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>
      <alignment shrinkToFit="1"/>
    </xf>
    <xf numFmtId="0" fontId="3" fillId="0" borderId="7" xfId="0" applyFont="1" applyBorder="1" applyAlignment="1" applyProtection="1">
      <alignment shrinkToFit="1"/>
    </xf>
    <xf numFmtId="164" fontId="3" fillId="0" borderId="1" xfId="0" applyNumberFormat="1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right"/>
    </xf>
    <xf numFmtId="0" fontId="3" fillId="0" borderId="6" xfId="0" applyFont="1" applyBorder="1" applyAlignment="1" applyProtection="1">
      <alignment horizontal="left" shrinkToFit="1"/>
    </xf>
    <xf numFmtId="0" fontId="3" fillId="0" borderId="8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horizontal="left" shrinkToFit="1"/>
    </xf>
    <xf numFmtId="0" fontId="3" fillId="0" borderId="0" xfId="0" applyFont="1" applyAlignment="1" applyProtection="1">
      <alignment horizontal="center" shrinkToFit="1"/>
    </xf>
    <xf numFmtId="0" fontId="3" fillId="0" borderId="1" xfId="0" applyFont="1" applyBorder="1" applyAlignment="1" applyProtection="1">
      <alignment horizontal="center" shrinkToFit="1"/>
    </xf>
    <xf numFmtId="17" fontId="3" fillId="0" borderId="1" xfId="0" applyNumberFormat="1" applyFont="1" applyBorder="1" applyAlignment="1" applyProtection="1">
      <alignment horizontal="center" shrinkToFit="1"/>
      <protection locked="0"/>
    </xf>
    <xf numFmtId="0" fontId="3" fillId="0" borderId="1" xfId="0" applyFont="1" applyBorder="1" applyAlignment="1" applyProtection="1">
      <alignment horizontal="center" shrinkToFit="1"/>
      <protection locked="0"/>
    </xf>
    <xf numFmtId="0" fontId="3" fillId="0" borderId="2" xfId="0" applyFont="1" applyBorder="1" applyAlignment="1" applyProtection="1">
      <alignment horizontal="center" shrinkToFit="1"/>
      <protection locked="0"/>
    </xf>
    <xf numFmtId="17" fontId="3" fillId="0" borderId="3" xfId="0" applyNumberFormat="1" applyFont="1" applyBorder="1" applyAlignment="1" applyProtection="1">
      <alignment horizontal="center" shrinkToFit="1"/>
      <protection locked="0"/>
    </xf>
    <xf numFmtId="17" fontId="3" fillId="0" borderId="5" xfId="0" applyNumberFormat="1" applyFont="1" applyBorder="1" applyAlignment="1" applyProtection="1">
      <alignment horizontal="center" shrinkToFit="1"/>
      <protection locked="0"/>
    </xf>
    <xf numFmtId="0" fontId="3" fillId="0" borderId="12" xfId="0" applyFont="1" applyBorder="1" applyAlignment="1" applyProtection="1">
      <alignment horizontal="center" shrinkToFit="1"/>
      <protection locked="0"/>
    </xf>
    <xf numFmtId="17" fontId="3" fillId="0" borderId="13" xfId="0" applyNumberFormat="1" applyFont="1" applyBorder="1" applyAlignment="1" applyProtection="1">
      <alignment horizontal="center" shrinkToFit="1"/>
      <protection locked="0"/>
    </xf>
    <xf numFmtId="0" fontId="3" fillId="0" borderId="16" xfId="0" applyFont="1" applyBorder="1" applyAlignment="1" applyProtection="1">
      <alignment horizontal="center" shrinkToFit="1"/>
      <protection locked="0"/>
    </xf>
    <xf numFmtId="0" fontId="3" fillId="0" borderId="19" xfId="0" applyFont="1" applyBorder="1" applyAlignment="1" applyProtection="1">
      <alignment horizontal="center" shrinkToFit="1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0" borderId="0" xfId="0" applyFont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3" fillId="0" borderId="0" xfId="0" applyFont="1" applyBorder="1" applyAlignment="1">
      <alignment horizontal="center" shrinkToFit="1"/>
    </xf>
    <xf numFmtId="0" fontId="3" fillId="0" borderId="10" xfId="0" applyFont="1" applyBorder="1" applyAlignment="1" applyProtection="1">
      <alignment horizontal="right"/>
      <protection locked="0"/>
    </xf>
    <xf numFmtId="0" fontId="3" fillId="0" borderId="9" xfId="0" applyNumberFormat="1" applyFont="1" applyBorder="1" applyAlignment="1">
      <alignment horizontal="left" shrinkToFit="1"/>
    </xf>
    <xf numFmtId="0" fontId="3" fillId="0" borderId="15" xfId="0" applyFont="1" applyBorder="1" applyAlignment="1">
      <alignment horizontal="left" shrinkToFit="1"/>
    </xf>
    <xf numFmtId="17" fontId="3" fillId="0" borderId="1" xfId="0" applyNumberFormat="1" applyFont="1" applyBorder="1" applyAlignment="1" applyProtection="1">
      <alignment horizontal="center" shrinkToFit="1"/>
    </xf>
    <xf numFmtId="0" fontId="2" fillId="3" borderId="0" xfId="0" applyFont="1" applyFill="1" applyBorder="1" applyAlignment="1" applyProtection="1"/>
    <xf numFmtId="0" fontId="2" fillId="3" borderId="5" xfId="0" applyFont="1" applyFill="1" applyBorder="1" applyAlignment="1" applyProtection="1"/>
    <xf numFmtId="0" fontId="2" fillId="0" borderId="5" xfId="0" applyFont="1" applyFill="1" applyBorder="1" applyAlignment="1" applyProtection="1"/>
    <xf numFmtId="0" fontId="2" fillId="4" borderId="5" xfId="0" applyFont="1" applyFill="1" applyBorder="1" applyAlignment="1" applyProtection="1"/>
    <xf numFmtId="164" fontId="3" fillId="0" borderId="14" xfId="0" applyNumberFormat="1" applyFont="1" applyBorder="1" applyProtection="1"/>
    <xf numFmtId="0" fontId="3" fillId="0" borderId="8" xfId="0" applyFont="1" applyBorder="1" applyAlignment="1" applyProtection="1">
      <alignment horizontal="right"/>
    </xf>
    <xf numFmtId="0" fontId="3" fillId="0" borderId="9" xfId="0" applyFont="1" applyBorder="1" applyAlignment="1" applyProtection="1">
      <alignment horizontal="left" shrinkToFit="1"/>
    </xf>
    <xf numFmtId="0" fontId="1" fillId="0" borderId="0" xfId="0" applyFont="1" applyProtection="1">
      <protection locked="0"/>
    </xf>
    <xf numFmtId="0" fontId="3" fillId="0" borderId="2" xfId="0" applyFont="1" applyBorder="1" applyAlignment="1" applyProtection="1">
      <alignment horizontal="center" shrinkToFit="1"/>
    </xf>
    <xf numFmtId="0" fontId="2" fillId="0" borderId="0" xfId="0" applyFont="1" applyProtection="1">
      <protection locked="0"/>
    </xf>
    <xf numFmtId="0" fontId="2" fillId="2" borderId="1" xfId="0" applyFont="1" applyFill="1" applyBorder="1" applyProtection="1">
      <protection locked="0"/>
    </xf>
    <xf numFmtId="0" fontId="0" fillId="0" borderId="0" xfId="0" applyAlignment="1" applyProtection="1">
      <protection locked="0"/>
    </xf>
    <xf numFmtId="0" fontId="14" fillId="0" borderId="0" xfId="0" applyFont="1" applyBorder="1" applyAlignment="1">
      <alignment shrinkToFit="1"/>
    </xf>
    <xf numFmtId="0" fontId="14" fillId="0" borderId="0" xfId="0" applyFont="1" applyAlignment="1">
      <alignment horizontal="right" shrinkToFit="1"/>
    </xf>
    <xf numFmtId="0" fontId="15" fillId="0" borderId="0" xfId="0" applyFont="1" applyAlignment="1">
      <alignment horizontal="left"/>
    </xf>
    <xf numFmtId="0" fontId="15" fillId="0" borderId="0" xfId="0" applyFont="1"/>
    <xf numFmtId="0" fontId="2" fillId="4" borderId="5" xfId="0" applyFont="1" applyFill="1" applyBorder="1" applyAlignment="1" applyProtection="1">
      <protection locked="0"/>
    </xf>
    <xf numFmtId="0" fontId="3" fillId="0" borderId="5" xfId="1" applyNumberFormat="1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14" fillId="0" borderId="0" xfId="0" applyFont="1" applyAlignment="1" applyProtection="1">
      <alignment horizontal="right" shrinkToFit="1"/>
    </xf>
    <xf numFmtId="0" fontId="2" fillId="0" borderId="0" xfId="0" applyFont="1" applyAlignment="1" applyProtection="1">
      <alignment horizontal="center" shrinkToFit="1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shrinkToFit="1"/>
    </xf>
    <xf numFmtId="0" fontId="3" fillId="0" borderId="0" xfId="0" applyNumberFormat="1" applyFont="1" applyBorder="1" applyAlignment="1" applyProtection="1"/>
    <xf numFmtId="44" fontId="2" fillId="0" borderId="0" xfId="1" applyFont="1" applyBorder="1" applyAlignment="1" applyProtection="1"/>
    <xf numFmtId="0" fontId="3" fillId="0" borderId="1" xfId="0" applyNumberFormat="1" applyFont="1" applyBorder="1" applyAlignment="1" applyProtection="1">
      <alignment horizontal="center"/>
    </xf>
    <xf numFmtId="0" fontId="3" fillId="0" borderId="1" xfId="1" applyNumberFormat="1" applyFont="1" applyBorder="1" applyAlignment="1" applyProtection="1"/>
    <xf numFmtId="0" fontId="3" fillId="0" borderId="5" xfId="1" applyNumberFormat="1" applyFont="1" applyBorder="1" applyAlignment="1" applyProtection="1">
      <alignment horizontal="right"/>
    </xf>
    <xf numFmtId="0" fontId="3" fillId="0" borderId="7" xfId="0" applyFont="1" applyBorder="1" applyAlignment="1" applyProtection="1">
      <alignment horizontal="left"/>
    </xf>
    <xf numFmtId="44" fontId="3" fillId="0" borderId="1" xfId="1" applyFont="1" applyBorder="1" applyAlignment="1" applyProtection="1">
      <alignment horizontal="center"/>
    </xf>
    <xf numFmtId="0" fontId="3" fillId="0" borderId="56" xfId="0" applyFont="1" applyBorder="1" applyAlignment="1" applyProtection="1">
      <alignment horizontal="left"/>
    </xf>
    <xf numFmtId="0" fontId="3" fillId="0" borderId="5" xfId="0" applyNumberFormat="1" applyFont="1" applyBorder="1" applyAlignment="1" applyProtection="1"/>
    <xf numFmtId="0" fontId="3" fillId="0" borderId="7" xfId="1" applyNumberFormat="1" applyFont="1" applyBorder="1" applyAlignment="1" applyProtection="1">
      <alignment horizontal="left"/>
    </xf>
    <xf numFmtId="0" fontId="0" fillId="0" borderId="0" xfId="0" applyBorder="1" applyAlignment="1" applyProtection="1">
      <protection locked="0"/>
    </xf>
    <xf numFmtId="0" fontId="14" fillId="0" borderId="0" xfId="0" applyFont="1"/>
    <xf numFmtId="0" fontId="15" fillId="0" borderId="0" xfId="0" applyFont="1" applyAlignment="1">
      <alignment horizontal="right"/>
    </xf>
    <xf numFmtId="0" fontId="0" fillId="0" borderId="0" xfId="0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left"/>
    </xf>
    <xf numFmtId="164" fontId="2" fillId="2" borderId="26" xfId="0" applyNumberFormat="1" applyFont="1" applyFill="1" applyBorder="1" applyAlignment="1" applyProtection="1">
      <alignment horizontal="right"/>
      <protection locked="0"/>
    </xf>
    <xf numFmtId="164" fontId="2" fillId="2" borderId="27" xfId="0" applyNumberFormat="1" applyFont="1" applyFill="1" applyBorder="1" applyAlignment="1" applyProtection="1">
      <alignment horizontal="right"/>
      <protection locked="0"/>
    </xf>
    <xf numFmtId="164" fontId="2" fillId="0" borderId="0" xfId="0" applyNumberFormat="1" applyFont="1" applyAlignment="1" applyProtection="1">
      <protection locked="0"/>
    </xf>
    <xf numFmtId="0" fontId="2" fillId="0" borderId="38" xfId="0" applyFont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center" shrinkToFit="1"/>
      <protection locked="0"/>
    </xf>
    <xf numFmtId="0" fontId="2" fillId="2" borderId="0" xfId="0" applyFont="1" applyFill="1" applyAlignment="1" applyProtection="1">
      <alignment horizontal="right"/>
    </xf>
    <xf numFmtId="0" fontId="2" fillId="0" borderId="39" xfId="0" applyFont="1" applyBorder="1" applyAlignment="1" applyProtection="1">
      <alignment horizontal="right"/>
    </xf>
    <xf numFmtId="0" fontId="2" fillId="2" borderId="37" xfId="0" applyFont="1" applyFill="1" applyBorder="1" applyAlignment="1" applyProtection="1">
      <alignment shrinkToFit="1"/>
    </xf>
    <xf numFmtId="0" fontId="2" fillId="2" borderId="0" xfId="0" applyFont="1" applyFill="1" applyBorder="1" applyAlignment="1" applyProtection="1">
      <protection locked="0"/>
    </xf>
    <xf numFmtId="0" fontId="0" fillId="0" borderId="0" xfId="0" applyAlignment="1"/>
    <xf numFmtId="0" fontId="2" fillId="0" borderId="0" xfId="0" applyFont="1" applyBorder="1" applyProtection="1">
      <protection locked="0"/>
    </xf>
    <xf numFmtId="0" fontId="3" fillId="0" borderId="22" xfId="0" applyFont="1" applyFill="1" applyBorder="1" applyAlignment="1" applyProtection="1">
      <alignment horizontal="right"/>
    </xf>
    <xf numFmtId="0" fontId="2" fillId="0" borderId="22" xfId="0" applyFont="1" applyFill="1" applyBorder="1" applyAlignment="1" applyProtection="1">
      <alignment horizontal="right"/>
    </xf>
    <xf numFmtId="0" fontId="2" fillId="2" borderId="22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0" borderId="0" xfId="0" applyFont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164" fontId="2" fillId="2" borderId="44" xfId="0" applyNumberFormat="1" applyFont="1" applyFill="1" applyBorder="1" applyAlignment="1" applyProtection="1">
      <protection locked="0"/>
    </xf>
    <xf numFmtId="164" fontId="2" fillId="2" borderId="45" xfId="0" applyNumberFormat="1" applyFont="1" applyFill="1" applyBorder="1" applyAlignment="1" applyProtection="1">
      <protection locked="0"/>
    </xf>
    <xf numFmtId="0" fontId="3" fillId="0" borderId="0" xfId="0" applyFont="1" applyBorder="1" applyAlignment="1" applyProtection="1"/>
    <xf numFmtId="44" fontId="3" fillId="0" borderId="37" xfId="1" applyFont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center"/>
      <protection locked="0"/>
    </xf>
    <xf numFmtId="44" fontId="2" fillId="0" borderId="0" xfId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right"/>
    </xf>
    <xf numFmtId="0" fontId="0" fillId="0" borderId="0" xfId="0" applyAlignment="1" applyProtection="1"/>
    <xf numFmtId="44" fontId="3" fillId="0" borderId="0" xfId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2" fillId="2" borderId="44" xfId="0" applyFont="1" applyFill="1" applyBorder="1" applyAlignment="1" applyProtection="1">
      <protection locked="0"/>
    </xf>
    <xf numFmtId="0" fontId="2" fillId="2" borderId="46" xfId="0" applyFont="1" applyFill="1" applyBorder="1" applyAlignment="1" applyProtection="1">
      <protection locked="0"/>
    </xf>
    <xf numFmtId="0" fontId="2" fillId="2" borderId="47" xfId="0" applyFont="1" applyFill="1" applyBorder="1" applyAlignment="1" applyProtection="1">
      <protection locked="0"/>
    </xf>
    <xf numFmtId="0" fontId="3" fillId="0" borderId="37" xfId="0" applyFont="1" applyBorder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Protection="1"/>
    <xf numFmtId="0" fontId="2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164" fontId="2" fillId="2" borderId="5" xfId="0" applyNumberFormat="1" applyFont="1" applyFill="1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right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protection locked="0"/>
    </xf>
    <xf numFmtId="164" fontId="2" fillId="2" borderId="42" xfId="0" applyNumberFormat="1" applyFont="1" applyFill="1" applyBorder="1" applyAlignment="1" applyProtection="1"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3" fillId="0" borderId="1" xfId="0" applyFont="1" applyBorder="1" applyAlignment="1" applyProtection="1">
      <alignment horizontal="right"/>
    </xf>
    <xf numFmtId="164" fontId="3" fillId="0" borderId="1" xfId="0" applyNumberFormat="1" applyFont="1" applyBorder="1" applyAlignment="1" applyProtection="1">
      <alignment horizontal="right"/>
    </xf>
    <xf numFmtId="0" fontId="2" fillId="0" borderId="0" xfId="0" applyFont="1" applyAlignment="1" applyProtection="1"/>
    <xf numFmtId="0" fontId="0" fillId="0" borderId="55" xfId="0" applyBorder="1" applyAlignment="1"/>
    <xf numFmtId="0" fontId="2" fillId="2" borderId="0" xfId="0" applyFont="1" applyFill="1" applyBorder="1" applyProtection="1">
      <protection locked="0"/>
    </xf>
    <xf numFmtId="0" fontId="2" fillId="0" borderId="48" xfId="0" applyFont="1" applyBorder="1" applyProtection="1">
      <protection locked="0"/>
    </xf>
    <xf numFmtId="0" fontId="14" fillId="0" borderId="0" xfId="0" applyFont="1" applyAlignment="1" applyProtection="1">
      <alignment shrinkToFit="1"/>
    </xf>
    <xf numFmtId="0" fontId="15" fillId="0" borderId="0" xfId="0" applyFont="1" applyAlignment="1" applyProtection="1">
      <alignment shrinkToFit="1"/>
    </xf>
    <xf numFmtId="164" fontId="2" fillId="0" borderId="60" xfId="0" applyNumberFormat="1" applyFont="1" applyFill="1" applyBorder="1" applyAlignment="1"/>
    <xf numFmtId="0" fontId="0" fillId="0" borderId="61" xfId="0" applyBorder="1" applyAlignment="1"/>
    <xf numFmtId="0" fontId="0" fillId="0" borderId="65" xfId="0" applyBorder="1" applyAlignment="1"/>
    <xf numFmtId="0" fontId="2" fillId="0" borderId="55" xfId="0" applyFont="1" applyBorder="1" applyAlignment="1" applyProtection="1"/>
    <xf numFmtId="0" fontId="0" fillId="0" borderId="55" xfId="0" applyBorder="1" applyAlignment="1" applyProtection="1"/>
    <xf numFmtId="0" fontId="0" fillId="0" borderId="62" xfId="0" applyBorder="1" applyAlignment="1"/>
    <xf numFmtId="164" fontId="2" fillId="0" borderId="63" xfId="0" applyNumberFormat="1" applyFont="1" applyFill="1" applyBorder="1" applyAlignment="1"/>
    <xf numFmtId="164" fontId="3" fillId="0" borderId="5" xfId="0" applyNumberFormat="1" applyFont="1" applyBorder="1" applyAlignment="1" applyProtection="1">
      <alignment horizontal="right"/>
    </xf>
    <xf numFmtId="0" fontId="2" fillId="0" borderId="7" xfId="0" applyFont="1" applyBorder="1" applyAlignment="1" applyProtection="1">
      <alignment horizontal="right"/>
    </xf>
    <xf numFmtId="164" fontId="3" fillId="0" borderId="49" xfId="0" applyNumberFormat="1" applyFont="1" applyBorder="1" applyAlignment="1" applyProtection="1"/>
    <xf numFmtId="164" fontId="3" fillId="0" borderId="50" xfId="0" applyNumberFormat="1" applyFont="1" applyBorder="1" applyAlignment="1" applyProtection="1"/>
    <xf numFmtId="164" fontId="3" fillId="0" borderId="49" xfId="0" applyNumberFormat="1" applyFont="1" applyBorder="1" applyAlignment="1"/>
    <xf numFmtId="164" fontId="3" fillId="0" borderId="50" xfId="0" applyNumberFormat="1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164" fontId="3" fillId="0" borderId="51" xfId="0" applyNumberFormat="1" applyFont="1" applyBorder="1" applyAlignment="1"/>
    <xf numFmtId="164" fontId="3" fillId="0" borderId="52" xfId="0" applyNumberFormat="1" applyFont="1" applyBorder="1" applyAlignment="1"/>
    <xf numFmtId="164" fontId="2" fillId="0" borderId="0" xfId="0" applyNumberFormat="1" applyFont="1" applyBorder="1" applyAlignment="1"/>
    <xf numFmtId="0" fontId="14" fillId="0" borderId="0" xfId="0" applyFont="1" applyAlignment="1">
      <alignment shrinkToFit="1"/>
    </xf>
    <xf numFmtId="0" fontId="15" fillId="0" borderId="0" xfId="0" applyFont="1" applyAlignment="1"/>
    <xf numFmtId="0" fontId="3" fillId="0" borderId="5" xfId="1" applyNumberFormat="1" applyFont="1" applyBorder="1" applyAlignment="1" applyProtection="1"/>
    <xf numFmtId="0" fontId="0" fillId="0" borderId="66" xfId="0" applyBorder="1" applyAlignment="1" applyProtection="1"/>
    <xf numFmtId="44" fontId="3" fillId="0" borderId="5" xfId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0" borderId="5" xfId="0" applyNumberFormat="1" applyFon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2" fillId="2" borderId="5" xfId="1" applyNumberFormat="1" applyFont="1" applyFill="1" applyBorder="1" applyAlignment="1" applyProtection="1">
      <protection locked="0"/>
    </xf>
    <xf numFmtId="165" fontId="2" fillId="0" borderId="5" xfId="1" applyNumberFormat="1" applyFont="1" applyFill="1" applyBorder="1" applyAlignment="1" applyProtection="1"/>
    <xf numFmtId="0" fontId="1" fillId="0" borderId="7" xfId="0" applyFont="1" applyFill="1" applyBorder="1" applyAlignment="1" applyProtection="1"/>
    <xf numFmtId="44" fontId="3" fillId="0" borderId="5" xfId="1" applyFont="1" applyBorder="1" applyAlignment="1" applyProtection="1">
      <alignment horizontal="center" shrinkToFit="1"/>
    </xf>
    <xf numFmtId="44" fontId="3" fillId="0" borderId="7" xfId="1" applyFont="1" applyBorder="1" applyAlignment="1" applyProtection="1">
      <alignment horizontal="center" shrinkToFit="1"/>
    </xf>
    <xf numFmtId="44" fontId="3" fillId="0" borderId="5" xfId="1" applyFont="1" applyBorder="1" applyAlignment="1" applyProtection="1">
      <alignment horizontal="right"/>
    </xf>
    <xf numFmtId="0" fontId="3" fillId="0" borderId="5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44" fontId="3" fillId="0" borderId="5" xfId="1" applyFont="1" applyBorder="1" applyAlignment="1">
      <alignment horizontal="center" shrinkToFit="1"/>
    </xf>
    <xf numFmtId="44" fontId="3" fillId="0" borderId="7" xfId="1" applyFont="1" applyBorder="1" applyAlignment="1">
      <alignment horizontal="center" shrinkToFit="1"/>
    </xf>
    <xf numFmtId="165" fontId="3" fillId="2" borderId="5" xfId="1" applyNumberFormat="1" applyFont="1" applyFill="1" applyBorder="1" applyAlignment="1" applyProtection="1">
      <protection locked="0"/>
    </xf>
    <xf numFmtId="0" fontId="0" fillId="0" borderId="7" xfId="0" applyFill="1" applyBorder="1" applyAlignment="1" applyProtection="1"/>
    <xf numFmtId="0" fontId="14" fillId="0" borderId="0" xfId="0" applyFont="1" applyAlignment="1" applyProtection="1">
      <alignment horizontal="left" shrinkToFit="1"/>
    </xf>
    <xf numFmtId="0" fontId="15" fillId="0" borderId="0" xfId="0" applyFont="1" applyAlignment="1" applyProtection="1">
      <alignment horizontal="left"/>
    </xf>
    <xf numFmtId="0" fontId="3" fillId="0" borderId="5" xfId="0" applyNumberFormat="1" applyFont="1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44" fontId="3" fillId="0" borderId="0" xfId="1" applyFont="1" applyBorder="1" applyAlignment="1">
      <alignment horizontal="center"/>
    </xf>
    <xf numFmtId="44" fontId="3" fillId="0" borderId="5" xfId="1" applyFont="1" applyBorder="1" applyAlignment="1" applyProtection="1">
      <alignment horizontal="center"/>
    </xf>
    <xf numFmtId="44" fontId="3" fillId="0" borderId="7" xfId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44" fontId="3" fillId="0" borderId="17" xfId="1" applyFont="1" applyBorder="1" applyAlignment="1" applyProtection="1"/>
    <xf numFmtId="0" fontId="0" fillId="0" borderId="67" xfId="0" applyBorder="1" applyAlignment="1" applyProtection="1"/>
    <xf numFmtId="0" fontId="3" fillId="0" borderId="5" xfId="1" applyNumberFormat="1" applyFont="1" applyBorder="1" applyAlignment="1" applyProtection="1">
      <alignment horizontal="center" shrinkToFit="1"/>
    </xf>
    <xf numFmtId="0" fontId="3" fillId="0" borderId="7" xfId="1" applyNumberFormat="1" applyFont="1" applyBorder="1" applyAlignment="1" applyProtection="1">
      <alignment horizontal="center" shrinkToFit="1"/>
    </xf>
    <xf numFmtId="0" fontId="2" fillId="2" borderId="28" xfId="0" applyFont="1" applyFill="1" applyBorder="1" applyAlignment="1" applyProtection="1">
      <alignment shrinkToFit="1"/>
      <protection locked="0"/>
    </xf>
    <xf numFmtId="0" fontId="0" fillId="0" borderId="23" xfId="0" applyBorder="1" applyAlignment="1" applyProtection="1">
      <protection locked="0"/>
    </xf>
    <xf numFmtId="0" fontId="0" fillId="0" borderId="28" xfId="0" applyBorder="1" applyAlignment="1" applyProtection="1">
      <protection locked="0"/>
    </xf>
    <xf numFmtId="0" fontId="0" fillId="0" borderId="36" xfId="0" applyBorder="1" applyAlignment="1" applyProtection="1">
      <protection locked="0"/>
    </xf>
    <xf numFmtId="0" fontId="0" fillId="0" borderId="56" xfId="0" applyBorder="1" applyAlignment="1" applyProtection="1">
      <protection locked="0"/>
    </xf>
    <xf numFmtId="44" fontId="3" fillId="0" borderId="5" xfId="0" applyNumberFormat="1" applyFont="1" applyBorder="1" applyAlignment="1"/>
    <xf numFmtId="0" fontId="0" fillId="0" borderId="7" xfId="0" applyBorder="1" applyAlignment="1"/>
    <xf numFmtId="0" fontId="2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2" fillId="2" borderId="28" xfId="0" applyFont="1" applyFill="1" applyBorder="1" applyAlignment="1" applyProtection="1">
      <protection locked="0"/>
    </xf>
    <xf numFmtId="0" fontId="2" fillId="2" borderId="28" xfId="0" applyFont="1" applyFill="1" applyBorder="1" applyAlignment="1" applyProtection="1"/>
    <xf numFmtId="0" fontId="0" fillId="0" borderId="23" xfId="0" applyBorder="1" applyAlignment="1" applyProtection="1"/>
    <xf numFmtId="0" fontId="0" fillId="0" borderId="23" xfId="0" applyBorder="1" applyAlignment="1" applyProtection="1">
      <alignment shrinkToFit="1"/>
      <protection locked="0"/>
    </xf>
    <xf numFmtId="0" fontId="0" fillId="0" borderId="28" xfId="0" applyBorder="1" applyAlignment="1" applyProtection="1">
      <alignment shrinkToFit="1"/>
      <protection locked="0"/>
    </xf>
    <xf numFmtId="0" fontId="2" fillId="2" borderId="28" xfId="0" applyFont="1" applyFill="1" applyBorder="1" applyAlignment="1" applyProtection="1">
      <alignment shrinkToFit="1"/>
    </xf>
    <xf numFmtId="0" fontId="0" fillId="0" borderId="23" xfId="0" applyBorder="1" applyAlignment="1" applyProtection="1">
      <alignment shrinkToFit="1"/>
    </xf>
    <xf numFmtId="44" fontId="2" fillId="0" borderId="5" xfId="0" applyNumberFormat="1" applyFont="1" applyBorder="1" applyAlignment="1"/>
    <xf numFmtId="44" fontId="2" fillId="0" borderId="5" xfId="1" applyFont="1" applyBorder="1" applyAlignment="1">
      <alignment horizontal="left"/>
    </xf>
    <xf numFmtId="0" fontId="0" fillId="0" borderId="7" xfId="0" applyBorder="1" applyAlignment="1">
      <alignment horizontal="left"/>
    </xf>
    <xf numFmtId="44" fontId="2" fillId="0" borderId="5" xfId="1" applyFont="1" applyBorder="1" applyAlignment="1">
      <alignment wrapText="1"/>
    </xf>
    <xf numFmtId="0" fontId="0" fillId="0" borderId="7" xfId="0" applyBorder="1" applyAlignment="1">
      <alignment wrapText="1"/>
    </xf>
    <xf numFmtId="44" fontId="3" fillId="0" borderId="5" xfId="1" applyFont="1" applyBorder="1" applyAlignment="1"/>
    <xf numFmtId="0" fontId="3" fillId="0" borderId="55" xfId="0" applyFont="1" applyBorder="1" applyAlignment="1"/>
    <xf numFmtId="0" fontId="2" fillId="0" borderId="5" xfId="0" applyFont="1" applyBorder="1" applyAlignment="1">
      <alignment horizontal="left"/>
    </xf>
    <xf numFmtId="44" fontId="2" fillId="0" borderId="5" xfId="0" applyNumberFormat="1" applyFont="1" applyBorder="1" applyAlignment="1">
      <alignment wrapText="1"/>
    </xf>
    <xf numFmtId="0" fontId="2" fillId="0" borderId="5" xfId="0" applyFont="1" applyBorder="1" applyAlignment="1"/>
    <xf numFmtId="44" fontId="2" fillId="0" borderId="5" xfId="1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/>
    <xf numFmtId="0" fontId="9" fillId="0" borderId="17" xfId="0" applyFont="1" applyFill="1" applyBorder="1" applyAlignment="1" applyProtection="1">
      <alignment vertical="center"/>
    </xf>
    <xf numFmtId="0" fontId="0" fillId="0" borderId="22" xfId="0" applyFont="1" applyFill="1" applyBorder="1" applyAlignment="1" applyProtection="1"/>
    <xf numFmtId="0" fontId="0" fillId="6" borderId="22" xfId="0" applyFont="1" applyFill="1" applyBorder="1" applyAlignment="1" applyProtection="1">
      <alignment horizontal="left"/>
    </xf>
    <xf numFmtId="0" fontId="0" fillId="6" borderId="18" xfId="0" applyFont="1" applyFill="1" applyBorder="1" applyAlignment="1" applyProtection="1">
      <alignment horizontal="left"/>
    </xf>
    <xf numFmtId="0" fontId="8" fillId="7" borderId="53" xfId="0" applyFont="1" applyFill="1" applyBorder="1" applyAlignment="1" applyProtection="1"/>
    <xf numFmtId="0" fontId="11" fillId="7" borderId="54" xfId="0" applyFont="1" applyFill="1" applyBorder="1" applyAlignment="1" applyProtection="1"/>
    <xf numFmtId="0" fontId="10" fillId="0" borderId="0" xfId="0" applyFont="1" applyFill="1" applyBorder="1" applyAlignment="1" applyProtection="1"/>
    <xf numFmtId="0" fontId="0" fillId="0" borderId="23" xfId="0" applyFont="1" applyFill="1" applyBorder="1" applyAlignment="1" applyProtection="1"/>
    <xf numFmtId="0" fontId="9" fillId="0" borderId="28" xfId="0" applyFont="1" applyFill="1" applyBorder="1" applyAlignment="1" applyProtection="1"/>
    <xf numFmtId="0" fontId="5" fillId="0" borderId="0" xfId="0" applyFont="1" applyFill="1" applyBorder="1" applyAlignment="1" applyProtection="1"/>
    <xf numFmtId="0" fontId="0" fillId="6" borderId="28" xfId="0" applyFont="1" applyFill="1" applyBorder="1" applyAlignment="1" applyProtection="1">
      <protection locked="0"/>
    </xf>
    <xf numFmtId="0" fontId="0" fillId="6" borderId="0" xfId="0" applyFont="1" applyFill="1" applyBorder="1" applyAlignment="1" applyProtection="1">
      <protection locked="0"/>
    </xf>
    <xf numFmtId="0" fontId="0" fillId="6" borderId="23" xfId="0" applyFont="1" applyFill="1" applyBorder="1" applyAlignment="1" applyProtection="1">
      <protection locked="0"/>
    </xf>
    <xf numFmtId="0" fontId="0" fillId="6" borderId="36" xfId="0" applyFont="1" applyFill="1" applyBorder="1" applyAlignment="1" applyProtection="1">
      <protection locked="0"/>
    </xf>
    <xf numFmtId="0" fontId="0" fillId="6" borderId="55" xfId="0" applyFont="1" applyFill="1" applyBorder="1" applyAlignment="1" applyProtection="1">
      <protection locked="0"/>
    </xf>
    <xf numFmtId="0" fontId="0" fillId="6" borderId="56" xfId="0" applyFont="1" applyFill="1" applyBorder="1" applyAlignment="1" applyProtection="1">
      <protection locked="0"/>
    </xf>
    <xf numFmtId="0" fontId="0" fillId="0" borderId="18" xfId="0" applyFont="1" applyFill="1" applyBorder="1" applyAlignment="1" applyProtection="1"/>
    <xf numFmtId="0" fontId="9" fillId="0" borderId="36" xfId="0" applyFont="1" applyFill="1" applyBorder="1" applyAlignment="1" applyProtection="1"/>
    <xf numFmtId="0" fontId="0" fillId="0" borderId="55" xfId="0" applyFont="1" applyFill="1" applyBorder="1" applyAlignment="1" applyProtection="1"/>
    <xf numFmtId="0" fontId="0" fillId="0" borderId="56" xfId="0" applyFont="1" applyFill="1" applyBorder="1" applyAlignment="1" applyProtection="1"/>
    <xf numFmtId="0" fontId="0" fillId="2" borderId="0" xfId="0" applyFont="1" applyFill="1" applyBorder="1" applyAlignment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23" xfId="0" applyFont="1" applyFill="1" applyBorder="1" applyAlignment="1" applyProtection="1">
      <protection locked="0"/>
    </xf>
    <xf numFmtId="0" fontId="0" fillId="0" borderId="55" xfId="0" applyFont="1" applyFill="1" applyBorder="1" applyAlignment="1" applyProtection="1">
      <protection locked="0"/>
    </xf>
    <xf numFmtId="0" fontId="0" fillId="0" borderId="56" xfId="0" applyFont="1" applyFill="1" applyBorder="1" applyAlignment="1" applyProtection="1">
      <protection locked="0"/>
    </xf>
    <xf numFmtId="0" fontId="9" fillId="0" borderId="17" xfId="0" applyFont="1" applyFill="1" applyBorder="1" applyAlignment="1" applyProtection="1"/>
    <xf numFmtId="0" fontId="5" fillId="0" borderId="28" xfId="0" applyFont="1" applyFill="1" applyBorder="1" applyAlignment="1" applyProtection="1"/>
    <xf numFmtId="0" fontId="0" fillId="6" borderId="28" xfId="0" applyFont="1" applyFill="1" applyBorder="1" applyAlignment="1" applyProtection="1">
      <alignment wrapText="1"/>
      <protection locked="0"/>
    </xf>
    <xf numFmtId="0" fontId="0" fillId="6" borderId="0" xfId="0" applyFont="1" applyFill="1" applyBorder="1" applyAlignment="1" applyProtection="1">
      <alignment wrapText="1"/>
      <protection locked="0"/>
    </xf>
    <xf numFmtId="0" fontId="0" fillId="6" borderId="23" xfId="0" applyFont="1" applyFill="1" applyBorder="1" applyAlignment="1" applyProtection="1">
      <alignment wrapText="1"/>
      <protection locked="0"/>
    </xf>
    <xf numFmtId="0" fontId="0" fillId="6" borderId="36" xfId="0" applyFont="1" applyFill="1" applyBorder="1" applyAlignment="1" applyProtection="1">
      <alignment wrapText="1"/>
      <protection locked="0"/>
    </xf>
    <xf numFmtId="0" fontId="0" fillId="6" borderId="55" xfId="0" applyFont="1" applyFill="1" applyBorder="1" applyAlignment="1" applyProtection="1">
      <alignment wrapText="1"/>
      <protection locked="0"/>
    </xf>
    <xf numFmtId="0" fontId="0" fillId="6" borderId="56" xfId="0" applyFont="1" applyFill="1" applyBorder="1" applyAlignment="1" applyProtection="1">
      <alignment wrapText="1"/>
      <protection locked="0"/>
    </xf>
    <xf numFmtId="0" fontId="1" fillId="6" borderId="28" xfId="0" applyFont="1" applyFill="1" applyBorder="1" applyAlignment="1" applyProtection="1">
      <alignment wrapText="1"/>
      <protection locked="0"/>
    </xf>
    <xf numFmtId="0" fontId="0" fillId="0" borderId="22" xfId="0" applyBorder="1" applyAlignment="1"/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243840</xdr:colOff>
      <xdr:row>0</xdr:row>
      <xdr:rowOff>53340</xdr:rowOff>
    </xdr:from>
    <xdr:to>
      <xdr:col>5</xdr:col>
      <xdr:colOff>1110615</xdr:colOff>
      <xdr:row>2</xdr:row>
      <xdr:rowOff>205740</xdr:rowOff>
    </xdr:to>
    <xdr:pic>
      <xdr:nvPicPr>
        <xdr:cNvPr id="1588" name="Image 1" descr="Description : Description : C:\Users\utilisateur\AppData\Local\Microsoft\Windows\Temporary Internet Files\Content.Outlook\OIG4Q40R\Logo CJC.jpg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80" y="53340"/>
          <a:ext cx="866775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4</xdr:row>
      <xdr:rowOff>57150</xdr:rowOff>
    </xdr:to>
    <xdr:pic>
      <xdr:nvPicPr>
        <xdr:cNvPr id="6154" name="Image 1">
          <a:extLst>
            <a:ext uri="{FF2B5EF4-FFF2-40B4-BE49-F238E27FC236}">
              <a16:creationId xmlns:a16="http://schemas.microsoft.com/office/drawing/2014/main" id="{00000000-0008-0000-0500-00000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18" t="24686" r="39075" b="13968"/>
        <a:stretch>
          <a:fillRect/>
        </a:stretch>
      </xdr:blipFill>
      <xdr:spPr bwMode="auto">
        <a:xfrm>
          <a:off x="0" y="0"/>
          <a:ext cx="10668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</xdr:row>
          <xdr:rowOff>0</xdr:rowOff>
        </xdr:from>
        <xdr:to>
          <xdr:col>3</xdr:col>
          <xdr:colOff>198120</xdr:colOff>
          <xdr:row>6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TUTELLE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5</xdr:row>
          <xdr:rowOff>0</xdr:rowOff>
        </xdr:from>
        <xdr:to>
          <xdr:col>6</xdr:col>
          <xdr:colOff>22860</xdr:colOff>
          <xdr:row>6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CURATELLE RENFORCEE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5</xdr:row>
          <xdr:rowOff>0</xdr:rowOff>
        </xdr:from>
        <xdr:to>
          <xdr:col>7</xdr:col>
          <xdr:colOff>800100</xdr:colOff>
          <xdr:row>5</xdr:row>
          <xdr:rowOff>198120</xdr:rowOff>
        </xdr:to>
        <xdr:sp macro="" textlink="">
          <xdr:nvSpPr>
            <xdr:cNvPr id="2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CURATELLE SIMPLE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11</xdr:row>
          <xdr:rowOff>0</xdr:rowOff>
        </xdr:from>
        <xdr:to>
          <xdr:col>3</xdr:col>
          <xdr:colOff>784860</xdr:colOff>
          <xdr:row>12</xdr:row>
          <xdr:rowOff>22860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5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vit seul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11</xdr:row>
          <xdr:rowOff>0</xdr:rowOff>
        </xdr:from>
        <xdr:to>
          <xdr:col>8</xdr:col>
          <xdr:colOff>0</xdr:colOff>
          <xdr:row>11</xdr:row>
          <xdr:rowOff>190500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5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avec son (sa)conjoint(e), compagnon, compagne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12</xdr:row>
          <xdr:rowOff>0</xdr:rowOff>
        </xdr:from>
        <xdr:to>
          <xdr:col>1</xdr:col>
          <xdr:colOff>525780</xdr:colOff>
          <xdr:row>13</xdr:row>
          <xdr:rowOff>22860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5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chez ses parents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12</xdr:row>
          <xdr:rowOff>0</xdr:rowOff>
        </xdr:from>
        <xdr:to>
          <xdr:col>5</xdr:col>
          <xdr:colOff>7620</xdr:colOff>
          <xdr:row>13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5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chez un membre de la famille, si oui, lequel 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13</xdr:row>
          <xdr:rowOff>0</xdr:rowOff>
        </xdr:from>
        <xdr:to>
          <xdr:col>2</xdr:col>
          <xdr:colOff>0</xdr:colOff>
          <xdr:row>13</xdr:row>
          <xdr:rowOff>182880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5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dans un établissement, précisez :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0000"/>
  </sheetPr>
  <dimension ref="A1:G49"/>
  <sheetViews>
    <sheetView tabSelected="1" view="pageLayout" topLeftCell="A22" zoomScaleNormal="100" workbookViewId="0">
      <selection activeCell="E30" sqref="E30:F30"/>
    </sheetView>
  </sheetViews>
  <sheetFormatPr baseColWidth="10" defaultColWidth="11.44140625" defaultRowHeight="13.8" x14ac:dyDescent="0.25"/>
  <cols>
    <col min="1" max="1" width="32.109375" style="53" customWidth="1"/>
    <col min="2" max="2" width="13.44140625" style="53" customWidth="1"/>
    <col min="3" max="3" width="15.33203125" style="53" customWidth="1"/>
    <col min="4" max="4" width="11.44140625" style="53"/>
    <col min="5" max="5" width="8.33203125" style="53" customWidth="1"/>
    <col min="6" max="6" width="19.6640625" style="53" customWidth="1"/>
    <col min="7" max="16384" width="11.44140625" style="53"/>
  </cols>
  <sheetData>
    <row r="1" spans="1:7" x14ac:dyDescent="0.25">
      <c r="A1" s="63"/>
      <c r="B1" s="63"/>
      <c r="C1" s="63"/>
      <c r="D1" s="63"/>
      <c r="E1" s="63"/>
      <c r="F1" s="246"/>
    </row>
    <row r="2" spans="1:7" ht="18.75" customHeight="1" x14ac:dyDescent="0.25">
      <c r="A2" s="64" t="s">
        <v>41</v>
      </c>
      <c r="B2" s="216"/>
      <c r="C2" s="216"/>
      <c r="D2" s="216"/>
      <c r="E2" s="216"/>
      <c r="F2" s="203"/>
    </row>
    <row r="3" spans="1:7" ht="18.899999999999999" customHeight="1" x14ac:dyDescent="0.25">
      <c r="A3" s="119">
        <v>2023</v>
      </c>
      <c r="B3" s="63"/>
      <c r="C3" s="63"/>
      <c r="D3" s="63"/>
      <c r="E3" s="63"/>
      <c r="F3" s="247"/>
    </row>
    <row r="4" spans="1:7" ht="18.899999999999999" customHeight="1" x14ac:dyDescent="0.25">
      <c r="A4" s="65" t="s">
        <v>54</v>
      </c>
      <c r="B4" s="54"/>
      <c r="C4" s="205" t="s">
        <v>42</v>
      </c>
      <c r="D4" s="206"/>
      <c r="E4" s="207"/>
      <c r="F4" s="208"/>
    </row>
    <row r="5" spans="1:7" ht="18.899999999999999" customHeight="1" thickBot="1" x14ac:dyDescent="0.3">
      <c r="A5" s="66" t="s">
        <v>55</v>
      </c>
      <c r="B5" s="202"/>
      <c r="C5" s="202"/>
      <c r="D5" s="202"/>
      <c r="E5" s="202"/>
      <c r="F5" s="55" t="s">
        <v>177</v>
      </c>
    </row>
    <row r="6" spans="1:7" ht="20.100000000000001" customHeight="1" thickTop="1" x14ac:dyDescent="0.25">
      <c r="A6" s="67" t="s">
        <v>86</v>
      </c>
      <c r="B6" s="68"/>
      <c r="C6" s="68"/>
      <c r="D6" s="68"/>
      <c r="E6" s="68"/>
      <c r="F6" s="69"/>
    </row>
    <row r="7" spans="1:7" ht="24.9" customHeight="1" x14ac:dyDescent="0.25">
      <c r="A7" s="197" t="s">
        <v>186</v>
      </c>
      <c r="B7" s="199" t="s">
        <v>187</v>
      </c>
      <c r="C7" s="117">
        <f>+A3</f>
        <v>2023</v>
      </c>
      <c r="D7" s="219"/>
      <c r="E7" s="219"/>
      <c r="F7" s="70">
        <f>+D29</f>
        <v>0</v>
      </c>
    </row>
    <row r="8" spans="1:7" ht="24.9" customHeight="1" x14ac:dyDescent="0.25">
      <c r="A8" s="220" t="s">
        <v>144</v>
      </c>
      <c r="B8" s="221"/>
      <c r="C8" s="117">
        <f>+A3</f>
        <v>2023</v>
      </c>
      <c r="D8" s="222" t="s">
        <v>45</v>
      </c>
      <c r="E8" s="222"/>
      <c r="F8" s="71">
        <f>+'Récapitulatif annuel'!C16</f>
        <v>0</v>
      </c>
    </row>
    <row r="9" spans="1:7" ht="24.9" customHeight="1" x14ac:dyDescent="0.25">
      <c r="A9" s="220" t="s">
        <v>145</v>
      </c>
      <c r="B9" s="223"/>
      <c r="C9" s="117">
        <f>+A3</f>
        <v>2023</v>
      </c>
      <c r="D9" s="222" t="s">
        <v>46</v>
      </c>
      <c r="E9" s="222"/>
      <c r="F9" s="71">
        <f ca="1">+'Récapitulatif annuel'!C40</f>
        <v>0</v>
      </c>
    </row>
    <row r="10" spans="1:7" s="114" customFormat="1" ht="24.9" customHeight="1" thickBot="1" x14ac:dyDescent="0.3">
      <c r="A10" s="200" t="s">
        <v>186</v>
      </c>
      <c r="B10" s="201" t="s">
        <v>188</v>
      </c>
      <c r="C10" s="118">
        <f>+A3</f>
        <v>2023</v>
      </c>
      <c r="D10" s="217" t="s">
        <v>47</v>
      </c>
      <c r="E10" s="217"/>
      <c r="F10" s="72">
        <f ca="1">+F7+F8-F9</f>
        <v>0</v>
      </c>
      <c r="G10" s="196"/>
    </row>
    <row r="11" spans="1:7" s="114" customFormat="1" ht="20.100000000000001" customHeight="1" thickTop="1" x14ac:dyDescent="0.25">
      <c r="A11" s="116" t="s">
        <v>48</v>
      </c>
      <c r="B11" s="63"/>
      <c r="C11" s="121"/>
      <c r="D11" s="121"/>
      <c r="E11" s="63"/>
      <c r="F11" s="63"/>
    </row>
    <row r="12" spans="1:7" s="114" customFormat="1" ht="20.100000000000001" customHeight="1" x14ac:dyDescent="0.25">
      <c r="A12" s="115" t="s">
        <v>0</v>
      </c>
      <c r="B12" s="212" t="s">
        <v>43</v>
      </c>
      <c r="C12" s="212"/>
      <c r="D12" s="218" t="s">
        <v>147</v>
      </c>
      <c r="E12" s="218"/>
      <c r="F12" s="198" t="s">
        <v>185</v>
      </c>
    </row>
    <row r="13" spans="1:7" ht="20.100000000000001" customHeight="1" x14ac:dyDescent="0.25">
      <c r="A13" s="56" t="s">
        <v>180</v>
      </c>
      <c r="B13" s="210"/>
      <c r="C13" s="210"/>
      <c r="D13" s="213">
        <v>0</v>
      </c>
      <c r="E13" s="213"/>
      <c r="F13" s="73">
        <f>+'compte courant n°1'!D378</f>
        <v>0</v>
      </c>
    </row>
    <row r="14" spans="1:7" s="101" customFormat="1" ht="20.100000000000001" customHeight="1" x14ac:dyDescent="0.25">
      <c r="A14" s="108" t="s">
        <v>181</v>
      </c>
      <c r="B14" s="232"/>
      <c r="C14" s="233"/>
      <c r="D14" s="234">
        <v>0</v>
      </c>
      <c r="E14" s="235"/>
      <c r="F14" s="73">
        <f>+'compte courant n°2'!D379</f>
        <v>0</v>
      </c>
    </row>
    <row r="15" spans="1:7" ht="20.100000000000001" customHeight="1" x14ac:dyDescent="0.25">
      <c r="A15" s="110" t="s">
        <v>83</v>
      </c>
      <c r="B15" s="210"/>
      <c r="C15" s="210"/>
      <c r="D15" s="213">
        <v>0</v>
      </c>
      <c r="E15" s="213"/>
      <c r="F15" s="73">
        <f>+placements!E14</f>
        <v>0</v>
      </c>
    </row>
    <row r="16" spans="1:7" ht="20.100000000000001" customHeight="1" x14ac:dyDescent="0.25">
      <c r="A16" s="57" t="s">
        <v>44</v>
      </c>
      <c r="B16" s="210"/>
      <c r="C16" s="210"/>
      <c r="D16" s="213">
        <v>0</v>
      </c>
      <c r="E16" s="213"/>
      <c r="F16" s="73">
        <f>+placements!E25</f>
        <v>0</v>
      </c>
    </row>
    <row r="17" spans="1:6" ht="20.100000000000001" customHeight="1" x14ac:dyDescent="0.25">
      <c r="A17" s="110" t="s">
        <v>21</v>
      </c>
      <c r="B17" s="210"/>
      <c r="C17" s="210"/>
      <c r="D17" s="213">
        <v>0</v>
      </c>
      <c r="E17" s="213"/>
      <c r="F17" s="73">
        <f>+placements!E36</f>
        <v>0</v>
      </c>
    </row>
    <row r="18" spans="1:6" ht="20.100000000000001" customHeight="1" x14ac:dyDescent="0.25">
      <c r="A18" s="110" t="s">
        <v>22</v>
      </c>
      <c r="B18" s="210"/>
      <c r="C18" s="210"/>
      <c r="D18" s="213">
        <v>0</v>
      </c>
      <c r="E18" s="213"/>
      <c r="F18" s="73">
        <f>+placements!E47</f>
        <v>0</v>
      </c>
    </row>
    <row r="19" spans="1:6" ht="20.100000000000001" customHeight="1" x14ac:dyDescent="0.25">
      <c r="A19" s="110" t="s">
        <v>23</v>
      </c>
      <c r="B19" s="210"/>
      <c r="C19" s="210"/>
      <c r="D19" s="213">
        <v>0</v>
      </c>
      <c r="E19" s="213"/>
      <c r="F19" s="73">
        <f>+placements!E58</f>
        <v>0</v>
      </c>
    </row>
    <row r="20" spans="1:6" ht="20.100000000000001" customHeight="1" x14ac:dyDescent="0.25">
      <c r="A20" s="110" t="s">
        <v>24</v>
      </c>
      <c r="B20" s="210"/>
      <c r="C20" s="210"/>
      <c r="D20" s="213">
        <v>0</v>
      </c>
      <c r="E20" s="213"/>
      <c r="F20" s="73">
        <f>+placements!E68</f>
        <v>0</v>
      </c>
    </row>
    <row r="21" spans="1:6" ht="20.100000000000001" customHeight="1" x14ac:dyDescent="0.25">
      <c r="A21" s="110" t="s">
        <v>25</v>
      </c>
      <c r="B21" s="210"/>
      <c r="C21" s="210"/>
      <c r="D21" s="213">
        <v>0</v>
      </c>
      <c r="E21" s="213"/>
      <c r="F21" s="73">
        <f>+placements!E79</f>
        <v>0</v>
      </c>
    </row>
    <row r="22" spans="1:6" ht="20.100000000000001" customHeight="1" x14ac:dyDescent="0.25">
      <c r="A22" s="110" t="s">
        <v>26</v>
      </c>
      <c r="B22" s="210"/>
      <c r="C22" s="210"/>
      <c r="D22" s="213">
        <v>0</v>
      </c>
      <c r="E22" s="213"/>
      <c r="F22" s="73">
        <f>+placements!E90</f>
        <v>0</v>
      </c>
    </row>
    <row r="23" spans="1:6" ht="20.100000000000001" customHeight="1" x14ac:dyDescent="0.25">
      <c r="A23" s="110" t="s">
        <v>27</v>
      </c>
      <c r="B23" s="210"/>
      <c r="C23" s="210"/>
      <c r="D23" s="213">
        <v>0</v>
      </c>
      <c r="E23" s="213"/>
      <c r="F23" s="73">
        <f>+placements!E101</f>
        <v>0</v>
      </c>
    </row>
    <row r="24" spans="1:6" ht="20.100000000000001" customHeight="1" x14ac:dyDescent="0.25">
      <c r="A24" s="110" t="s">
        <v>28</v>
      </c>
      <c r="B24" s="210"/>
      <c r="C24" s="210"/>
      <c r="D24" s="213">
        <v>0</v>
      </c>
      <c r="E24" s="213"/>
      <c r="F24" s="73">
        <f>+placements!E112</f>
        <v>0</v>
      </c>
    </row>
    <row r="25" spans="1:6" ht="20.100000000000001" customHeight="1" x14ac:dyDescent="0.25">
      <c r="A25" s="110" t="s">
        <v>178</v>
      </c>
      <c r="B25" s="210"/>
      <c r="C25" s="210"/>
      <c r="D25" s="213">
        <v>0</v>
      </c>
      <c r="E25" s="213"/>
      <c r="F25" s="73">
        <f>+placements!E123</f>
        <v>0</v>
      </c>
    </row>
    <row r="26" spans="1:6" ht="20.100000000000001" customHeight="1" x14ac:dyDescent="0.25">
      <c r="A26" s="110" t="s">
        <v>178</v>
      </c>
      <c r="B26" s="210"/>
      <c r="C26" s="210"/>
      <c r="D26" s="213">
        <v>0</v>
      </c>
      <c r="E26" s="213"/>
      <c r="F26" s="73">
        <f>+placements!E134</f>
        <v>0</v>
      </c>
    </row>
    <row r="27" spans="1:6" s="165" customFormat="1" ht="20.100000000000001" customHeight="1" x14ac:dyDescent="0.25">
      <c r="A27" s="166" t="s">
        <v>178</v>
      </c>
      <c r="B27" s="232"/>
      <c r="C27" s="233"/>
      <c r="D27" s="234">
        <v>0</v>
      </c>
      <c r="E27" s="235"/>
      <c r="F27" s="73">
        <f>+placements!E145</f>
        <v>0</v>
      </c>
    </row>
    <row r="28" spans="1:6" s="165" customFormat="1" ht="20.100000000000001" customHeight="1" x14ac:dyDescent="0.25">
      <c r="A28" s="166" t="s">
        <v>178</v>
      </c>
      <c r="B28" s="232"/>
      <c r="C28" s="233"/>
      <c r="D28" s="234">
        <v>0</v>
      </c>
      <c r="E28" s="235"/>
      <c r="F28" s="73">
        <f>+placements!E156</f>
        <v>0</v>
      </c>
    </row>
    <row r="29" spans="1:6" s="58" customFormat="1" ht="20.100000000000001" customHeight="1" x14ac:dyDescent="0.25">
      <c r="A29" s="74"/>
      <c r="B29" s="244" t="s">
        <v>29</v>
      </c>
      <c r="C29" s="244"/>
      <c r="D29" s="245">
        <f>+SUM(D13:E28)</f>
        <v>0</v>
      </c>
      <c r="E29" s="245"/>
      <c r="F29" s="111">
        <f>+SUM(F13:F28)</f>
        <v>0</v>
      </c>
    </row>
    <row r="30" spans="1:6" ht="15" customHeight="1" x14ac:dyDescent="0.25">
      <c r="A30" s="120"/>
      <c r="B30" s="63"/>
      <c r="C30" s="229"/>
      <c r="D30" s="229"/>
      <c r="E30" s="229"/>
      <c r="F30" s="229"/>
    </row>
    <row r="31" spans="1:6" ht="20.100000000000001" customHeight="1" x14ac:dyDescent="0.25">
      <c r="A31" s="231" t="s">
        <v>94</v>
      </c>
      <c r="B31" s="231"/>
      <c r="C31" s="231"/>
      <c r="D31" s="231"/>
      <c r="E31" s="231"/>
      <c r="F31" s="231"/>
    </row>
    <row r="32" spans="1:6" ht="20.100000000000001" customHeight="1" x14ac:dyDescent="0.25">
      <c r="A32" s="230"/>
      <c r="B32" s="230"/>
      <c r="C32" s="230"/>
      <c r="D32" s="230"/>
      <c r="E32" s="230"/>
      <c r="F32" s="230"/>
    </row>
    <row r="33" spans="1:6" x14ac:dyDescent="0.25">
      <c r="A33" s="228"/>
      <c r="B33" s="228"/>
      <c r="C33" s="228"/>
      <c r="D33" s="228"/>
      <c r="E33" s="228"/>
      <c r="F33" s="228"/>
    </row>
    <row r="34" spans="1:6" ht="14.4" thickBot="1" x14ac:dyDescent="0.3">
      <c r="A34" s="227" t="s">
        <v>30</v>
      </c>
      <c r="B34" s="227"/>
      <c r="C34" s="227"/>
      <c r="D34" s="227"/>
      <c r="E34" s="227"/>
      <c r="F34" s="227"/>
    </row>
    <row r="35" spans="1:6" ht="14.4" thickTop="1" x14ac:dyDescent="0.25">
      <c r="A35" s="97" t="s">
        <v>31</v>
      </c>
      <c r="B35" s="236" t="s">
        <v>40</v>
      </c>
      <c r="C35" s="240"/>
      <c r="D35" s="241"/>
      <c r="E35" s="236" t="s">
        <v>32</v>
      </c>
      <c r="F35" s="237"/>
    </row>
    <row r="36" spans="1:6" x14ac:dyDescent="0.25">
      <c r="A36" s="59"/>
      <c r="B36" s="232"/>
      <c r="C36" s="242"/>
      <c r="D36" s="243"/>
      <c r="E36" s="238"/>
      <c r="F36" s="239"/>
    </row>
    <row r="37" spans="1:6" ht="14.4" thickBot="1" x14ac:dyDescent="0.3">
      <c r="A37" s="60"/>
      <c r="B37" s="224"/>
      <c r="C37" s="225"/>
      <c r="D37" s="226"/>
      <c r="E37" s="214"/>
      <c r="F37" s="215"/>
    </row>
    <row r="38" spans="1:6" ht="14.4" thickTop="1" x14ac:dyDescent="0.25">
      <c r="A38" s="113"/>
      <c r="B38" s="113"/>
      <c r="C38" s="209"/>
      <c r="D38" s="209"/>
      <c r="E38" s="209"/>
      <c r="F38" s="209"/>
    </row>
    <row r="39" spans="1:6" ht="14.4" thickBot="1" x14ac:dyDescent="0.3">
      <c r="A39" s="112" t="s">
        <v>33</v>
      </c>
      <c r="B39" s="113"/>
      <c r="C39" s="211"/>
      <c r="D39" s="211"/>
      <c r="E39" s="211"/>
      <c r="F39" s="211"/>
    </row>
    <row r="40" spans="1:6" ht="14.4" thickTop="1" x14ac:dyDescent="0.25">
      <c r="A40" s="97" t="s">
        <v>34</v>
      </c>
      <c r="B40" s="236" t="s">
        <v>35</v>
      </c>
      <c r="C40" s="241"/>
      <c r="D40" s="236" t="s">
        <v>36</v>
      </c>
      <c r="E40" s="241"/>
      <c r="F40" s="98" t="s">
        <v>37</v>
      </c>
    </row>
    <row r="41" spans="1:6" x14ac:dyDescent="0.25">
      <c r="A41" s="59"/>
      <c r="B41" s="232"/>
      <c r="C41" s="243"/>
      <c r="D41" s="232"/>
      <c r="E41" s="243"/>
      <c r="F41" s="194"/>
    </row>
    <row r="42" spans="1:6" ht="14.4" thickBot="1" x14ac:dyDescent="0.3">
      <c r="A42" s="60"/>
      <c r="B42" s="224"/>
      <c r="C42" s="226"/>
      <c r="D42" s="224"/>
      <c r="E42" s="226"/>
      <c r="F42" s="195"/>
    </row>
    <row r="43" spans="1:6" ht="14.4" thickTop="1" x14ac:dyDescent="0.25">
      <c r="A43" s="113"/>
      <c r="B43" s="113"/>
      <c r="C43" s="204"/>
      <c r="D43" s="204"/>
      <c r="E43" s="249"/>
      <c r="F43" s="249"/>
    </row>
    <row r="44" spans="1:6" x14ac:dyDescent="0.25">
      <c r="A44" s="99" t="s">
        <v>38</v>
      </c>
      <c r="B44" s="113"/>
      <c r="C44" s="204"/>
      <c r="D44" s="204"/>
      <c r="E44" s="204"/>
      <c r="F44" s="204"/>
    </row>
    <row r="45" spans="1:6" x14ac:dyDescent="0.25">
      <c r="A45" s="109" t="s">
        <v>179</v>
      </c>
      <c r="B45" s="109"/>
      <c r="C45" s="248" t="s">
        <v>49</v>
      </c>
      <c r="D45" s="248"/>
      <c r="E45" s="248"/>
      <c r="F45" s="248"/>
    </row>
    <row r="46" spans="1:6" x14ac:dyDescent="0.25">
      <c r="A46" s="109" t="s">
        <v>39</v>
      </c>
      <c r="B46" s="202"/>
      <c r="C46" s="203"/>
      <c r="D46" s="203"/>
      <c r="E46" s="203"/>
      <c r="F46" s="203"/>
    </row>
    <row r="47" spans="1:6" x14ac:dyDescent="0.25">
      <c r="A47" s="61"/>
      <c r="B47" s="61"/>
      <c r="C47" s="62"/>
      <c r="D47" s="62"/>
      <c r="E47" s="62"/>
      <c r="F47" s="62"/>
    </row>
    <row r="48" spans="1:6" x14ac:dyDescent="0.25">
      <c r="A48" s="113"/>
      <c r="B48" s="113"/>
      <c r="C48" s="113"/>
      <c r="D48" s="113"/>
      <c r="E48" s="113"/>
      <c r="F48" s="113"/>
    </row>
    <row r="49" spans="1:6" x14ac:dyDescent="0.25">
      <c r="A49" s="113"/>
      <c r="B49" s="113"/>
      <c r="C49" s="113"/>
      <c r="D49" s="113"/>
      <c r="E49" s="113"/>
      <c r="F49" s="113"/>
    </row>
  </sheetData>
  <sheetProtection selectLockedCells="1"/>
  <mergeCells count="76">
    <mergeCell ref="F1:F3"/>
    <mergeCell ref="C39:D39"/>
    <mergeCell ref="C45:D45"/>
    <mergeCell ref="B41:C41"/>
    <mergeCell ref="C43:D43"/>
    <mergeCell ref="B42:C42"/>
    <mergeCell ref="D40:E40"/>
    <mergeCell ref="D41:E41"/>
    <mergeCell ref="E44:F44"/>
    <mergeCell ref="E43:F43"/>
    <mergeCell ref="E45:F45"/>
    <mergeCell ref="D42:E42"/>
    <mergeCell ref="B40:C40"/>
    <mergeCell ref="B18:C18"/>
    <mergeCell ref="D21:E21"/>
    <mergeCell ref="D19:E19"/>
    <mergeCell ref="B16:C16"/>
    <mergeCell ref="B21:C21"/>
    <mergeCell ref="B14:C14"/>
    <mergeCell ref="D14:E14"/>
    <mergeCell ref="B22:C22"/>
    <mergeCell ref="E35:F35"/>
    <mergeCell ref="E36:F36"/>
    <mergeCell ref="B35:D35"/>
    <mergeCell ref="B36:D36"/>
    <mergeCell ref="D22:E22"/>
    <mergeCell ref="B29:C29"/>
    <mergeCell ref="D29:E29"/>
    <mergeCell ref="E30:F30"/>
    <mergeCell ref="B26:C26"/>
    <mergeCell ref="B37:D37"/>
    <mergeCell ref="D24:E24"/>
    <mergeCell ref="D23:E23"/>
    <mergeCell ref="B23:C23"/>
    <mergeCell ref="A34:F34"/>
    <mergeCell ref="A33:F33"/>
    <mergeCell ref="C30:D30"/>
    <mergeCell ref="D26:E26"/>
    <mergeCell ref="A32:F32"/>
    <mergeCell ref="A31:F31"/>
    <mergeCell ref="B27:C27"/>
    <mergeCell ref="B28:C28"/>
    <mergeCell ref="D27:E27"/>
    <mergeCell ref="D28:E28"/>
    <mergeCell ref="B2:E2"/>
    <mergeCell ref="D10:E10"/>
    <mergeCell ref="D20:E20"/>
    <mergeCell ref="B19:C19"/>
    <mergeCell ref="D12:E12"/>
    <mergeCell ref="D7:E7"/>
    <mergeCell ref="A8:B8"/>
    <mergeCell ref="D9:E9"/>
    <mergeCell ref="B20:C20"/>
    <mergeCell ref="D8:E8"/>
    <mergeCell ref="A9:B9"/>
    <mergeCell ref="D16:E16"/>
    <mergeCell ref="D13:E13"/>
    <mergeCell ref="D17:E17"/>
    <mergeCell ref="B13:C13"/>
    <mergeCell ref="B15:C15"/>
    <mergeCell ref="B46:F46"/>
    <mergeCell ref="C44:D44"/>
    <mergeCell ref="C4:D4"/>
    <mergeCell ref="E4:F4"/>
    <mergeCell ref="B5:E5"/>
    <mergeCell ref="C38:D38"/>
    <mergeCell ref="E38:F38"/>
    <mergeCell ref="B17:C17"/>
    <mergeCell ref="E39:F39"/>
    <mergeCell ref="B12:C12"/>
    <mergeCell ref="D18:E18"/>
    <mergeCell ref="B25:C25"/>
    <mergeCell ref="D25:E25"/>
    <mergeCell ref="D15:E15"/>
    <mergeCell ref="B24:C24"/>
    <mergeCell ref="E37:F37"/>
  </mergeCells>
  <phoneticPr fontId="0" type="noConversion"/>
  <pageMargins left="0.23622047244094491" right="0.23622047244094491" top="0.35433070866141736" bottom="0.35433070866141736" header="0" footer="0.31496062992125984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B050"/>
  </sheetPr>
  <dimension ref="A1:H384"/>
  <sheetViews>
    <sheetView view="pageLayout" zoomScaleNormal="100" workbookViewId="0">
      <selection activeCell="C20" sqref="C20"/>
    </sheetView>
  </sheetViews>
  <sheetFormatPr baseColWidth="10" defaultColWidth="11.44140625" defaultRowHeight="13.8" x14ac:dyDescent="0.25"/>
  <cols>
    <col min="1" max="1" width="8.44140625" style="150" customWidth="1"/>
    <col min="2" max="2" width="37.88671875" style="22" customWidth="1"/>
    <col min="3" max="3" width="27" style="4" customWidth="1"/>
    <col min="4" max="5" width="14.6640625" style="7" customWidth="1"/>
    <col min="6" max="6" width="17.5546875" style="24" customWidth="1"/>
    <col min="7" max="16384" width="11.44140625" style="24"/>
  </cols>
  <sheetData>
    <row r="1" spans="1:5" s="163" customFormat="1" ht="14.4" x14ac:dyDescent="0.3">
      <c r="A1" s="250">
        <f>+Inventaire!B5</f>
        <v>0</v>
      </c>
      <c r="B1" s="251"/>
      <c r="C1" s="122"/>
      <c r="D1" s="123" t="s">
        <v>146</v>
      </c>
      <c r="E1" s="124">
        <f>+Inventaire!A3</f>
        <v>2023</v>
      </c>
    </row>
    <row r="2" spans="1:5" s="163" customFormat="1" x14ac:dyDescent="0.25">
      <c r="A2" s="125"/>
      <c r="B2" s="126" t="str">
        <f>+Inventaire!A13</f>
        <v>Compte courant n°1</v>
      </c>
      <c r="C2" s="127">
        <f>+Inventaire!B13</f>
        <v>0</v>
      </c>
      <c r="D2" s="125"/>
      <c r="E2" s="125"/>
    </row>
    <row r="3" spans="1:5" s="163" customFormat="1" x14ac:dyDescent="0.25">
      <c r="A3" s="137"/>
      <c r="B3" s="255"/>
      <c r="C3" s="256"/>
      <c r="D3" s="256"/>
      <c r="E3" s="128"/>
    </row>
    <row r="4" spans="1:5" s="163" customFormat="1" x14ac:dyDescent="0.25">
      <c r="A4" s="138"/>
      <c r="B4" s="133" t="s">
        <v>147</v>
      </c>
      <c r="C4" s="134">
        <f>+E1</f>
        <v>2023</v>
      </c>
      <c r="D4" s="259">
        <f>+Inventaire!D13</f>
        <v>0</v>
      </c>
      <c r="E4" s="260"/>
    </row>
    <row r="5" spans="1:5" s="163" customFormat="1" x14ac:dyDescent="0.25">
      <c r="A5" s="138"/>
      <c r="B5" s="129" t="s">
        <v>1</v>
      </c>
      <c r="C5" s="131"/>
      <c r="D5" s="132" t="s">
        <v>2</v>
      </c>
      <c r="E5" s="132" t="s">
        <v>3</v>
      </c>
    </row>
    <row r="6" spans="1:5" ht="14.4" x14ac:dyDescent="0.3">
      <c r="A6" s="155" t="s">
        <v>148</v>
      </c>
      <c r="B6" s="156" t="s">
        <v>92</v>
      </c>
      <c r="C6" s="104"/>
      <c r="D6" s="75"/>
      <c r="E6" s="252"/>
    </row>
    <row r="7" spans="1:5" ht="14.4" x14ac:dyDescent="0.3">
      <c r="A7" s="155"/>
      <c r="B7" s="157" t="s">
        <v>51</v>
      </c>
      <c r="C7" s="104"/>
      <c r="D7" s="75"/>
      <c r="E7" s="253"/>
    </row>
    <row r="8" spans="1:5" ht="14.4" x14ac:dyDescent="0.3">
      <c r="A8" s="155"/>
      <c r="B8" s="157" t="s">
        <v>77</v>
      </c>
      <c r="C8" s="104"/>
      <c r="D8" s="75"/>
      <c r="E8" s="253"/>
    </row>
    <row r="9" spans="1:5" ht="14.4" x14ac:dyDescent="0.3">
      <c r="A9" s="155"/>
      <c r="B9" s="157" t="s">
        <v>96</v>
      </c>
      <c r="C9" s="104"/>
      <c r="D9" s="75"/>
      <c r="E9" s="253"/>
    </row>
    <row r="10" spans="1:5" ht="14.4" x14ac:dyDescent="0.3">
      <c r="A10" s="138"/>
      <c r="B10" s="157" t="s">
        <v>93</v>
      </c>
      <c r="C10" s="104"/>
      <c r="D10" s="75"/>
      <c r="E10" s="253"/>
    </row>
    <row r="11" spans="1:5" ht="14.4" x14ac:dyDescent="0.3">
      <c r="A11" s="138"/>
      <c r="B11" s="157" t="s">
        <v>91</v>
      </c>
      <c r="C11" s="104"/>
      <c r="D11" s="75"/>
      <c r="E11" s="253"/>
    </row>
    <row r="12" spans="1:5" ht="14.4" x14ac:dyDescent="0.3">
      <c r="A12" s="138"/>
      <c r="B12" s="157" t="s">
        <v>20</v>
      </c>
      <c r="C12" s="104"/>
      <c r="D12" s="76"/>
      <c r="E12" s="253"/>
    </row>
    <row r="13" spans="1:5" ht="14.4" x14ac:dyDescent="0.3">
      <c r="A13" s="138"/>
      <c r="B13" s="157" t="s">
        <v>140</v>
      </c>
      <c r="C13" s="104" t="s">
        <v>141</v>
      </c>
      <c r="D13" s="76"/>
      <c r="E13" s="253"/>
    </row>
    <row r="14" spans="1:5" ht="14.4" x14ac:dyDescent="0.3">
      <c r="A14" s="138"/>
      <c r="B14" s="157" t="s">
        <v>172</v>
      </c>
      <c r="C14" s="104" t="s">
        <v>141</v>
      </c>
      <c r="D14" s="76"/>
      <c r="E14" s="253"/>
    </row>
    <row r="15" spans="1:5" ht="14.4" x14ac:dyDescent="0.3">
      <c r="A15" s="138"/>
      <c r="B15" s="158" t="s">
        <v>182</v>
      </c>
      <c r="C15" s="104" t="s">
        <v>141</v>
      </c>
      <c r="D15" s="76"/>
      <c r="E15" s="257"/>
    </row>
    <row r="16" spans="1:5" ht="14.4" x14ac:dyDescent="0.3">
      <c r="A16" s="138"/>
      <c r="B16" s="159" t="s">
        <v>15</v>
      </c>
      <c r="C16" s="104"/>
      <c r="D16" s="252"/>
      <c r="E16" s="76"/>
    </row>
    <row r="17" spans="1:5" ht="14.4" x14ac:dyDescent="0.3">
      <c r="A17" s="138"/>
      <c r="B17" s="159" t="s">
        <v>60</v>
      </c>
      <c r="C17" s="104"/>
      <c r="D17" s="253"/>
      <c r="E17" s="76"/>
    </row>
    <row r="18" spans="1:5" ht="14.4" x14ac:dyDescent="0.3">
      <c r="A18" s="138"/>
      <c r="B18" s="159" t="s">
        <v>62</v>
      </c>
      <c r="C18" s="104"/>
      <c r="D18" s="253"/>
      <c r="E18" s="76"/>
    </row>
    <row r="19" spans="1:5" ht="14.4" x14ac:dyDescent="0.3">
      <c r="A19" s="138"/>
      <c r="B19" s="159" t="s">
        <v>63</v>
      </c>
      <c r="C19" s="104"/>
      <c r="D19" s="253"/>
      <c r="E19" s="76"/>
    </row>
    <row r="20" spans="1:5" ht="14.4" x14ac:dyDescent="0.3">
      <c r="A20" s="138"/>
      <c r="B20" s="159" t="s">
        <v>79</v>
      </c>
      <c r="C20" s="104"/>
      <c r="D20" s="253"/>
      <c r="E20" s="76"/>
    </row>
    <row r="21" spans="1:5" ht="14.4" x14ac:dyDescent="0.3">
      <c r="A21" s="138"/>
      <c r="B21" s="159" t="s">
        <v>87</v>
      </c>
      <c r="C21" s="104"/>
      <c r="D21" s="253"/>
      <c r="E21" s="76"/>
    </row>
    <row r="22" spans="1:5" ht="14.4" x14ac:dyDescent="0.3">
      <c r="A22" s="138"/>
      <c r="B22" s="159" t="s">
        <v>66</v>
      </c>
      <c r="C22" s="104"/>
      <c r="D22" s="253"/>
      <c r="E22" s="76"/>
    </row>
    <row r="23" spans="1:5" ht="14.4" x14ac:dyDescent="0.3">
      <c r="A23" s="138"/>
      <c r="B23" s="159" t="s">
        <v>18</v>
      </c>
      <c r="C23" s="104"/>
      <c r="D23" s="253"/>
      <c r="E23" s="76"/>
    </row>
    <row r="24" spans="1:5" ht="14.4" x14ac:dyDescent="0.3">
      <c r="A24" s="138"/>
      <c r="B24" s="159" t="s">
        <v>80</v>
      </c>
      <c r="C24" s="104"/>
      <c r="D24" s="253"/>
      <c r="E24" s="76"/>
    </row>
    <row r="25" spans="1:5" ht="14.4" x14ac:dyDescent="0.3">
      <c r="A25" s="138"/>
      <c r="B25" s="159" t="s">
        <v>88</v>
      </c>
      <c r="C25" s="104"/>
      <c r="D25" s="253"/>
      <c r="E25" s="76"/>
    </row>
    <row r="26" spans="1:5" ht="14.4" x14ac:dyDescent="0.3">
      <c r="A26" s="138"/>
      <c r="B26" s="159" t="s">
        <v>81</v>
      </c>
      <c r="C26" s="104"/>
      <c r="D26" s="253"/>
      <c r="E26" s="76"/>
    </row>
    <row r="27" spans="1:5" ht="14.4" x14ac:dyDescent="0.3">
      <c r="A27" s="138"/>
      <c r="B27" s="159" t="s">
        <v>89</v>
      </c>
      <c r="C27" s="104"/>
      <c r="D27" s="253"/>
      <c r="E27" s="76"/>
    </row>
    <row r="28" spans="1:5" ht="14.4" x14ac:dyDescent="0.3">
      <c r="A28" s="138"/>
      <c r="B28" s="159" t="s">
        <v>19</v>
      </c>
      <c r="C28" s="104"/>
      <c r="D28" s="253"/>
      <c r="E28" s="76"/>
    </row>
    <row r="29" spans="1:5" ht="14.4" x14ac:dyDescent="0.3">
      <c r="A29" s="138"/>
      <c r="B29" s="159" t="s">
        <v>104</v>
      </c>
      <c r="C29" s="104"/>
      <c r="D29" s="253"/>
      <c r="E29" s="76"/>
    </row>
    <row r="30" spans="1:5" ht="14.4" x14ac:dyDescent="0.3">
      <c r="A30" s="138"/>
      <c r="B30" s="159" t="s">
        <v>90</v>
      </c>
      <c r="C30" s="104"/>
      <c r="D30" s="253"/>
      <c r="E30" s="76"/>
    </row>
    <row r="31" spans="1:5" ht="14.4" x14ac:dyDescent="0.3">
      <c r="A31" s="138"/>
      <c r="B31" s="159" t="s">
        <v>82</v>
      </c>
      <c r="C31" s="104"/>
      <c r="D31" s="253"/>
      <c r="E31" s="76"/>
    </row>
    <row r="32" spans="1:5" ht="14.4" x14ac:dyDescent="0.3">
      <c r="A32" s="138"/>
      <c r="B32" s="159" t="s">
        <v>142</v>
      </c>
      <c r="C32" s="104" t="s">
        <v>141</v>
      </c>
      <c r="D32" s="253"/>
      <c r="E32" s="76"/>
    </row>
    <row r="33" spans="1:5" ht="14.4" x14ac:dyDescent="0.3">
      <c r="A33" s="138"/>
      <c r="B33" s="172" t="s">
        <v>74</v>
      </c>
      <c r="C33" s="105"/>
      <c r="D33" s="253"/>
      <c r="E33" s="76"/>
    </row>
    <row r="34" spans="1:5" ht="15" thickBot="1" x14ac:dyDescent="0.35">
      <c r="A34" s="138"/>
      <c r="B34" s="158" t="s">
        <v>183</v>
      </c>
      <c r="C34" s="104" t="s">
        <v>141</v>
      </c>
      <c r="D34" s="254"/>
      <c r="E34" s="76"/>
    </row>
    <row r="35" spans="1:5" s="163" customFormat="1" ht="15" thickTop="1" thickBot="1" x14ac:dyDescent="0.3">
      <c r="A35" s="138"/>
      <c r="B35" s="129" t="s">
        <v>105</v>
      </c>
      <c r="C35" s="130"/>
      <c r="D35" s="160">
        <f>+SUM(D6:D33)</f>
        <v>0</v>
      </c>
      <c r="E35" s="160">
        <f>+SUM(E6:E34)</f>
        <v>0</v>
      </c>
    </row>
    <row r="36" spans="1:5" s="163" customFormat="1" ht="15" thickTop="1" thickBot="1" x14ac:dyDescent="0.3">
      <c r="A36" s="164"/>
      <c r="B36" s="161" t="s">
        <v>150</v>
      </c>
      <c r="C36" s="162">
        <f>+E1</f>
        <v>2023</v>
      </c>
      <c r="D36" s="261">
        <f>+D4+D35-E35</f>
        <v>0</v>
      </c>
      <c r="E36" s="262"/>
    </row>
    <row r="37" spans="1:5" ht="15" thickTop="1" x14ac:dyDescent="0.3">
      <c r="A37" s="142" t="s">
        <v>149</v>
      </c>
      <c r="B37" s="28" t="s">
        <v>92</v>
      </c>
      <c r="C37" s="104"/>
      <c r="D37" s="75"/>
      <c r="E37" s="258"/>
    </row>
    <row r="38" spans="1:5" ht="14.4" x14ac:dyDescent="0.3">
      <c r="A38" s="142"/>
      <c r="B38" s="29" t="s">
        <v>51</v>
      </c>
      <c r="C38" s="104"/>
      <c r="D38" s="75"/>
      <c r="E38" s="253"/>
    </row>
    <row r="39" spans="1:5" ht="14.4" x14ac:dyDescent="0.3">
      <c r="A39" s="142"/>
      <c r="B39" s="29" t="s">
        <v>77</v>
      </c>
      <c r="C39" s="104"/>
      <c r="D39" s="75"/>
      <c r="E39" s="253"/>
    </row>
    <row r="40" spans="1:5" ht="14.4" x14ac:dyDescent="0.3">
      <c r="A40" s="142"/>
      <c r="B40" s="29" t="s">
        <v>96</v>
      </c>
      <c r="C40" s="104"/>
      <c r="D40" s="75"/>
      <c r="E40" s="253"/>
    </row>
    <row r="41" spans="1:5" ht="14.4" x14ac:dyDescent="0.3">
      <c r="A41" s="142"/>
      <c r="B41" s="29" t="s">
        <v>93</v>
      </c>
      <c r="C41" s="104"/>
      <c r="D41" s="75"/>
      <c r="E41" s="253"/>
    </row>
    <row r="42" spans="1:5" ht="14.4" x14ac:dyDescent="0.3">
      <c r="A42" s="142"/>
      <c r="B42" s="29" t="s">
        <v>91</v>
      </c>
      <c r="C42" s="104"/>
      <c r="D42" s="75"/>
      <c r="E42" s="253"/>
    </row>
    <row r="43" spans="1:5" ht="14.4" x14ac:dyDescent="0.3">
      <c r="A43" s="142"/>
      <c r="B43" s="29" t="s">
        <v>20</v>
      </c>
      <c r="C43" s="104"/>
      <c r="D43" s="76"/>
      <c r="E43" s="253"/>
    </row>
    <row r="44" spans="1:5" ht="14.4" x14ac:dyDescent="0.3">
      <c r="A44" s="142"/>
      <c r="B44" s="29" t="s">
        <v>140</v>
      </c>
      <c r="C44" s="104" t="s">
        <v>141</v>
      </c>
      <c r="D44" s="76"/>
      <c r="E44" s="253"/>
    </row>
    <row r="45" spans="1:5" ht="14.4" x14ac:dyDescent="0.3">
      <c r="A45" s="142"/>
      <c r="B45" s="29" t="s">
        <v>172</v>
      </c>
      <c r="C45" s="104" t="s">
        <v>141</v>
      </c>
      <c r="D45" s="76"/>
      <c r="E45" s="253"/>
    </row>
    <row r="46" spans="1:5" ht="14.4" x14ac:dyDescent="0.3">
      <c r="A46" s="140"/>
      <c r="B46" s="31" t="s">
        <v>182</v>
      </c>
      <c r="C46" s="104" t="s">
        <v>141</v>
      </c>
      <c r="D46" s="76"/>
      <c r="E46" s="257"/>
    </row>
    <row r="47" spans="1:5" ht="14.4" x14ac:dyDescent="0.3">
      <c r="A47" s="142"/>
      <c r="B47" s="30" t="s">
        <v>15</v>
      </c>
      <c r="C47" s="104"/>
      <c r="D47" s="252"/>
      <c r="E47" s="76"/>
    </row>
    <row r="48" spans="1:5" ht="14.4" x14ac:dyDescent="0.3">
      <c r="A48" s="142"/>
      <c r="B48" s="30" t="s">
        <v>60</v>
      </c>
      <c r="C48" s="104"/>
      <c r="D48" s="253"/>
      <c r="E48" s="76"/>
    </row>
    <row r="49" spans="1:5" ht="14.4" x14ac:dyDescent="0.3">
      <c r="A49" s="142"/>
      <c r="B49" s="30" t="s">
        <v>62</v>
      </c>
      <c r="C49" s="104"/>
      <c r="D49" s="253"/>
      <c r="E49" s="76"/>
    </row>
    <row r="50" spans="1:5" ht="14.4" x14ac:dyDescent="0.3">
      <c r="A50" s="142"/>
      <c r="B50" s="30" t="s">
        <v>63</v>
      </c>
      <c r="C50" s="104"/>
      <c r="D50" s="253"/>
      <c r="E50" s="76"/>
    </row>
    <row r="51" spans="1:5" ht="14.4" x14ac:dyDescent="0.3">
      <c r="A51" s="142"/>
      <c r="B51" s="30" t="s">
        <v>79</v>
      </c>
      <c r="C51" s="104"/>
      <c r="D51" s="253"/>
      <c r="E51" s="76"/>
    </row>
    <row r="52" spans="1:5" ht="14.4" x14ac:dyDescent="0.3">
      <c r="A52" s="142"/>
      <c r="B52" s="30" t="s">
        <v>87</v>
      </c>
      <c r="C52" s="104"/>
      <c r="D52" s="253"/>
      <c r="E52" s="76"/>
    </row>
    <row r="53" spans="1:5" ht="14.4" x14ac:dyDescent="0.3">
      <c r="A53" s="142"/>
      <c r="B53" s="30" t="s">
        <v>66</v>
      </c>
      <c r="C53" s="104"/>
      <c r="D53" s="253"/>
      <c r="E53" s="76"/>
    </row>
    <row r="54" spans="1:5" ht="14.4" x14ac:dyDescent="0.3">
      <c r="A54" s="142"/>
      <c r="B54" s="30" t="s">
        <v>18</v>
      </c>
      <c r="C54" s="104"/>
      <c r="D54" s="253"/>
      <c r="E54" s="76"/>
    </row>
    <row r="55" spans="1:5" ht="14.4" x14ac:dyDescent="0.3">
      <c r="A55" s="142"/>
      <c r="B55" s="30" t="s">
        <v>80</v>
      </c>
      <c r="C55" s="104"/>
      <c r="D55" s="253"/>
      <c r="E55" s="76"/>
    </row>
    <row r="56" spans="1:5" ht="14.4" x14ac:dyDescent="0.3">
      <c r="A56" s="142"/>
      <c r="B56" s="30" t="s">
        <v>88</v>
      </c>
      <c r="C56" s="104"/>
      <c r="D56" s="253"/>
      <c r="E56" s="76"/>
    </row>
    <row r="57" spans="1:5" ht="14.4" x14ac:dyDescent="0.3">
      <c r="A57" s="142"/>
      <c r="B57" s="30" t="s">
        <v>81</v>
      </c>
      <c r="C57" s="104"/>
      <c r="D57" s="253"/>
      <c r="E57" s="76"/>
    </row>
    <row r="58" spans="1:5" ht="14.4" x14ac:dyDescent="0.3">
      <c r="A58" s="142"/>
      <c r="B58" s="30" t="s">
        <v>89</v>
      </c>
      <c r="C58" s="104"/>
      <c r="D58" s="253"/>
      <c r="E58" s="76"/>
    </row>
    <row r="59" spans="1:5" ht="14.4" x14ac:dyDescent="0.3">
      <c r="A59" s="142"/>
      <c r="B59" s="30" t="s">
        <v>19</v>
      </c>
      <c r="C59" s="104"/>
      <c r="D59" s="253"/>
      <c r="E59" s="76"/>
    </row>
    <row r="60" spans="1:5" ht="14.4" x14ac:dyDescent="0.3">
      <c r="A60" s="142"/>
      <c r="B60" s="30" t="s">
        <v>104</v>
      </c>
      <c r="C60" s="104"/>
      <c r="D60" s="253"/>
      <c r="E60" s="76"/>
    </row>
    <row r="61" spans="1:5" ht="14.4" x14ac:dyDescent="0.3">
      <c r="A61" s="139"/>
      <c r="B61" s="30" t="s">
        <v>90</v>
      </c>
      <c r="C61" s="104"/>
      <c r="D61" s="253"/>
      <c r="E61" s="76"/>
    </row>
    <row r="62" spans="1:5" ht="15" customHeight="1" x14ac:dyDescent="0.3">
      <c r="A62" s="140"/>
      <c r="B62" s="30" t="s">
        <v>82</v>
      </c>
      <c r="C62" s="104"/>
      <c r="D62" s="253"/>
      <c r="E62" s="76"/>
    </row>
    <row r="63" spans="1:5" ht="14.4" x14ac:dyDescent="0.3">
      <c r="A63" s="140"/>
      <c r="B63" s="30" t="s">
        <v>142</v>
      </c>
      <c r="C63" s="104" t="s">
        <v>141</v>
      </c>
      <c r="D63" s="253"/>
      <c r="E63" s="76"/>
    </row>
    <row r="64" spans="1:5" ht="14.4" x14ac:dyDescent="0.3">
      <c r="A64" s="140"/>
      <c r="B64" s="172" t="s">
        <v>74</v>
      </c>
      <c r="C64" s="105"/>
      <c r="D64" s="253"/>
      <c r="E64" s="76"/>
    </row>
    <row r="65" spans="1:5" ht="15" thickBot="1" x14ac:dyDescent="0.35">
      <c r="A65" s="140"/>
      <c r="B65" s="31" t="s">
        <v>183</v>
      </c>
      <c r="C65" s="104" t="s">
        <v>141</v>
      </c>
      <c r="D65" s="254"/>
      <c r="E65" s="76"/>
    </row>
    <row r="66" spans="1:5" ht="15" thickTop="1" thickBot="1" x14ac:dyDescent="0.3">
      <c r="A66" s="140"/>
      <c r="B66" s="14" t="s">
        <v>106</v>
      </c>
      <c r="C66" s="15"/>
      <c r="D66" s="18">
        <f>+SUM(D37:D65)</f>
        <v>0</v>
      </c>
      <c r="E66" s="18">
        <f>+SUM(E37:E65)</f>
        <v>0</v>
      </c>
    </row>
    <row r="67" spans="1:5" ht="15" thickTop="1" thickBot="1" x14ac:dyDescent="0.3">
      <c r="A67" s="141"/>
      <c r="B67" s="135" t="s">
        <v>151</v>
      </c>
      <c r="C67" s="136">
        <f>+E1</f>
        <v>2023</v>
      </c>
      <c r="D67" s="263">
        <f>+D36+D66-E66</f>
        <v>0</v>
      </c>
      <c r="E67" s="264"/>
    </row>
    <row r="68" spans="1:5" ht="15" thickTop="1" x14ac:dyDescent="0.3">
      <c r="A68" s="142" t="s">
        <v>152</v>
      </c>
      <c r="B68" s="28" t="s">
        <v>92</v>
      </c>
      <c r="C68" s="104"/>
      <c r="D68" s="75"/>
      <c r="E68" s="258"/>
    </row>
    <row r="69" spans="1:5" ht="14.4" x14ac:dyDescent="0.3">
      <c r="A69" s="142"/>
      <c r="B69" s="29" t="s">
        <v>51</v>
      </c>
      <c r="C69" s="104"/>
      <c r="D69" s="75"/>
      <c r="E69" s="253"/>
    </row>
    <row r="70" spans="1:5" ht="14.4" x14ac:dyDescent="0.3">
      <c r="A70" s="142"/>
      <c r="B70" s="29" t="s">
        <v>77</v>
      </c>
      <c r="C70" s="104"/>
      <c r="D70" s="75"/>
      <c r="E70" s="253"/>
    </row>
    <row r="71" spans="1:5" ht="14.4" x14ac:dyDescent="0.3">
      <c r="A71" s="142"/>
      <c r="B71" s="29" t="s">
        <v>96</v>
      </c>
      <c r="C71" s="104"/>
      <c r="D71" s="75"/>
      <c r="E71" s="253"/>
    </row>
    <row r="72" spans="1:5" ht="14.4" x14ac:dyDescent="0.3">
      <c r="A72" s="142"/>
      <c r="B72" s="29" t="s">
        <v>93</v>
      </c>
      <c r="C72" s="104"/>
      <c r="D72" s="75"/>
      <c r="E72" s="253"/>
    </row>
    <row r="73" spans="1:5" ht="14.4" x14ac:dyDescent="0.3">
      <c r="A73" s="142"/>
      <c r="B73" s="29" t="s">
        <v>91</v>
      </c>
      <c r="C73" s="104"/>
      <c r="D73" s="75"/>
      <c r="E73" s="253"/>
    </row>
    <row r="74" spans="1:5" ht="14.4" x14ac:dyDescent="0.3">
      <c r="A74" s="142"/>
      <c r="B74" s="29" t="s">
        <v>20</v>
      </c>
      <c r="C74" s="104"/>
      <c r="D74" s="76"/>
      <c r="E74" s="253"/>
    </row>
    <row r="75" spans="1:5" ht="14.4" x14ac:dyDescent="0.3">
      <c r="A75" s="142"/>
      <c r="B75" s="29" t="s">
        <v>140</v>
      </c>
      <c r="C75" s="104" t="s">
        <v>141</v>
      </c>
      <c r="D75" s="76"/>
      <c r="E75" s="253"/>
    </row>
    <row r="76" spans="1:5" ht="14.4" x14ac:dyDescent="0.3">
      <c r="A76" s="142"/>
      <c r="B76" s="29" t="s">
        <v>172</v>
      </c>
      <c r="C76" s="104" t="s">
        <v>141</v>
      </c>
      <c r="D76" s="76"/>
      <c r="E76" s="253"/>
    </row>
    <row r="77" spans="1:5" ht="14.4" x14ac:dyDescent="0.3">
      <c r="A77" s="140"/>
      <c r="B77" s="31" t="s">
        <v>182</v>
      </c>
      <c r="C77" s="104" t="s">
        <v>141</v>
      </c>
      <c r="D77" s="76"/>
      <c r="E77" s="257"/>
    </row>
    <row r="78" spans="1:5" ht="14.4" x14ac:dyDescent="0.3">
      <c r="A78" s="142"/>
      <c r="B78" s="30" t="s">
        <v>15</v>
      </c>
      <c r="C78" s="104"/>
      <c r="D78" s="252"/>
      <c r="E78" s="76"/>
    </row>
    <row r="79" spans="1:5" ht="14.4" x14ac:dyDescent="0.3">
      <c r="A79" s="142"/>
      <c r="B79" s="30" t="s">
        <v>60</v>
      </c>
      <c r="C79" s="104"/>
      <c r="D79" s="253"/>
      <c r="E79" s="76"/>
    </row>
    <row r="80" spans="1:5" ht="14.4" x14ac:dyDescent="0.3">
      <c r="A80" s="142"/>
      <c r="B80" s="30" t="s">
        <v>62</v>
      </c>
      <c r="C80" s="104"/>
      <c r="D80" s="253"/>
      <c r="E80" s="76"/>
    </row>
    <row r="81" spans="1:5" ht="14.4" x14ac:dyDescent="0.3">
      <c r="A81" s="142"/>
      <c r="B81" s="30" t="s">
        <v>63</v>
      </c>
      <c r="C81" s="104"/>
      <c r="D81" s="253"/>
      <c r="E81" s="76"/>
    </row>
    <row r="82" spans="1:5" ht="14.4" x14ac:dyDescent="0.3">
      <c r="A82" s="142"/>
      <c r="B82" s="30" t="s">
        <v>79</v>
      </c>
      <c r="C82" s="104"/>
      <c r="D82" s="253"/>
      <c r="E82" s="76"/>
    </row>
    <row r="83" spans="1:5" ht="14.4" x14ac:dyDescent="0.3">
      <c r="A83" s="142"/>
      <c r="B83" s="30" t="s">
        <v>87</v>
      </c>
      <c r="C83" s="104"/>
      <c r="D83" s="253"/>
      <c r="E83" s="76"/>
    </row>
    <row r="84" spans="1:5" ht="14.4" x14ac:dyDescent="0.3">
      <c r="A84" s="142"/>
      <c r="B84" s="30" t="s">
        <v>66</v>
      </c>
      <c r="C84" s="104"/>
      <c r="D84" s="253"/>
      <c r="E84" s="76"/>
    </row>
    <row r="85" spans="1:5" ht="14.4" x14ac:dyDescent="0.3">
      <c r="A85" s="142"/>
      <c r="B85" s="30" t="s">
        <v>18</v>
      </c>
      <c r="C85" s="104"/>
      <c r="D85" s="253"/>
      <c r="E85" s="76"/>
    </row>
    <row r="86" spans="1:5" ht="14.4" x14ac:dyDescent="0.3">
      <c r="A86" s="142"/>
      <c r="B86" s="30" t="s">
        <v>80</v>
      </c>
      <c r="C86" s="104"/>
      <c r="D86" s="253"/>
      <c r="E86" s="76"/>
    </row>
    <row r="87" spans="1:5" ht="14.4" x14ac:dyDescent="0.3">
      <c r="A87" s="142"/>
      <c r="B87" s="30" t="s">
        <v>88</v>
      </c>
      <c r="C87" s="104"/>
      <c r="D87" s="253"/>
      <c r="E87" s="76"/>
    </row>
    <row r="88" spans="1:5" ht="14.4" x14ac:dyDescent="0.3">
      <c r="A88" s="142"/>
      <c r="B88" s="30" t="s">
        <v>81</v>
      </c>
      <c r="C88" s="104"/>
      <c r="D88" s="253"/>
      <c r="E88" s="76"/>
    </row>
    <row r="89" spans="1:5" ht="14.4" x14ac:dyDescent="0.3">
      <c r="A89" s="142"/>
      <c r="B89" s="30" t="s">
        <v>89</v>
      </c>
      <c r="C89" s="104"/>
      <c r="D89" s="253"/>
      <c r="E89" s="76"/>
    </row>
    <row r="90" spans="1:5" ht="14.4" x14ac:dyDescent="0.3">
      <c r="A90" s="142"/>
      <c r="B90" s="30" t="s">
        <v>19</v>
      </c>
      <c r="C90" s="104"/>
      <c r="D90" s="253"/>
      <c r="E90" s="76"/>
    </row>
    <row r="91" spans="1:5" ht="14.4" x14ac:dyDescent="0.3">
      <c r="A91" s="140"/>
      <c r="B91" s="30" t="s">
        <v>104</v>
      </c>
      <c r="C91" s="104"/>
      <c r="D91" s="253"/>
      <c r="E91" s="76"/>
    </row>
    <row r="92" spans="1:5" ht="14.4" x14ac:dyDescent="0.3">
      <c r="A92" s="140"/>
      <c r="B92" s="30" t="s">
        <v>90</v>
      </c>
      <c r="C92" s="104"/>
      <c r="D92" s="253"/>
      <c r="E92" s="76"/>
    </row>
    <row r="93" spans="1:5" ht="14.4" x14ac:dyDescent="0.3">
      <c r="A93" s="140"/>
      <c r="B93" s="30" t="s">
        <v>82</v>
      </c>
      <c r="C93" s="104"/>
      <c r="D93" s="253"/>
      <c r="E93" s="76"/>
    </row>
    <row r="94" spans="1:5" ht="14.4" x14ac:dyDescent="0.3">
      <c r="A94" s="140"/>
      <c r="B94" s="30" t="s">
        <v>142</v>
      </c>
      <c r="C94" s="104" t="s">
        <v>141</v>
      </c>
      <c r="D94" s="253"/>
      <c r="E94" s="76"/>
    </row>
    <row r="95" spans="1:5" ht="14.4" x14ac:dyDescent="0.3">
      <c r="A95" s="140"/>
      <c r="B95" s="172" t="s">
        <v>74</v>
      </c>
      <c r="C95" s="105"/>
      <c r="D95" s="253"/>
      <c r="E95" s="76"/>
    </row>
    <row r="96" spans="1:5" ht="15" thickBot="1" x14ac:dyDescent="0.35">
      <c r="A96" s="140"/>
      <c r="B96" s="31" t="s">
        <v>183</v>
      </c>
      <c r="C96" s="104" t="s">
        <v>141</v>
      </c>
      <c r="D96" s="254"/>
      <c r="E96" s="76"/>
    </row>
    <row r="97" spans="1:7" ht="15" thickTop="1" thickBot="1" x14ac:dyDescent="0.3">
      <c r="A97" s="140"/>
      <c r="B97" s="14" t="s">
        <v>107</v>
      </c>
      <c r="C97" s="15"/>
      <c r="D97" s="18">
        <f>+SUM(D68:D96)</f>
        <v>0</v>
      </c>
      <c r="E97" s="18">
        <f>+SUM(E68:E96)</f>
        <v>0</v>
      </c>
    </row>
    <row r="98" spans="1:7" ht="15" thickTop="1" thickBot="1" x14ac:dyDescent="0.3">
      <c r="A98" s="141"/>
      <c r="B98" s="152" t="s">
        <v>153</v>
      </c>
      <c r="C98" s="136">
        <f>+E1</f>
        <v>2023</v>
      </c>
      <c r="D98" s="263">
        <f>+D67+D97-E97</f>
        <v>0</v>
      </c>
      <c r="E98" s="264"/>
    </row>
    <row r="99" spans="1:7" ht="15" thickTop="1" x14ac:dyDescent="0.3">
      <c r="A99" s="142" t="s">
        <v>154</v>
      </c>
      <c r="B99" s="28" t="s">
        <v>92</v>
      </c>
      <c r="C99" s="104"/>
      <c r="D99" s="75"/>
      <c r="E99" s="258"/>
      <c r="G99" s="25"/>
    </row>
    <row r="100" spans="1:7" ht="14.4" x14ac:dyDescent="0.3">
      <c r="A100" s="142"/>
      <c r="B100" s="29" t="s">
        <v>51</v>
      </c>
      <c r="C100" s="104"/>
      <c r="D100" s="75"/>
      <c r="E100" s="253"/>
      <c r="G100" s="25"/>
    </row>
    <row r="101" spans="1:7" ht="14.4" x14ac:dyDescent="0.3">
      <c r="A101" s="142"/>
      <c r="B101" s="29" t="s">
        <v>77</v>
      </c>
      <c r="C101" s="104"/>
      <c r="D101" s="75"/>
      <c r="E101" s="253"/>
      <c r="G101" s="25"/>
    </row>
    <row r="102" spans="1:7" ht="14.4" x14ac:dyDescent="0.3">
      <c r="A102" s="142"/>
      <c r="B102" s="29" t="s">
        <v>96</v>
      </c>
      <c r="C102" s="104"/>
      <c r="D102" s="75"/>
      <c r="E102" s="253"/>
      <c r="G102" s="25"/>
    </row>
    <row r="103" spans="1:7" ht="14.4" x14ac:dyDescent="0.3">
      <c r="A103" s="142"/>
      <c r="B103" s="29" t="s">
        <v>93</v>
      </c>
      <c r="C103" s="104"/>
      <c r="D103" s="75"/>
      <c r="E103" s="253"/>
      <c r="G103" s="25"/>
    </row>
    <row r="104" spans="1:7" ht="14.4" x14ac:dyDescent="0.3">
      <c r="A104" s="142"/>
      <c r="B104" s="29" t="s">
        <v>91</v>
      </c>
      <c r="C104" s="104"/>
      <c r="D104" s="75"/>
      <c r="E104" s="253"/>
      <c r="G104" s="25"/>
    </row>
    <row r="105" spans="1:7" ht="14.4" x14ac:dyDescent="0.3">
      <c r="A105" s="142"/>
      <c r="B105" s="29" t="s">
        <v>20</v>
      </c>
      <c r="C105" s="104"/>
      <c r="D105" s="76"/>
      <c r="E105" s="253"/>
      <c r="G105" s="25"/>
    </row>
    <row r="106" spans="1:7" ht="14.4" x14ac:dyDescent="0.3">
      <c r="A106" s="142"/>
      <c r="B106" s="29" t="s">
        <v>140</v>
      </c>
      <c r="C106" s="104" t="s">
        <v>141</v>
      </c>
      <c r="D106" s="76"/>
      <c r="E106" s="253"/>
      <c r="G106" s="25"/>
    </row>
    <row r="107" spans="1:7" ht="14.4" x14ac:dyDescent="0.3">
      <c r="A107" s="142"/>
      <c r="B107" s="29" t="s">
        <v>172</v>
      </c>
      <c r="C107" s="104" t="s">
        <v>141</v>
      </c>
      <c r="D107" s="76"/>
      <c r="E107" s="253"/>
      <c r="G107" s="25"/>
    </row>
    <row r="108" spans="1:7" ht="14.4" x14ac:dyDescent="0.3">
      <c r="A108" s="140"/>
      <c r="B108" s="31" t="s">
        <v>182</v>
      </c>
      <c r="C108" s="104" t="s">
        <v>141</v>
      </c>
      <c r="D108" s="76"/>
      <c r="E108" s="257"/>
    </row>
    <row r="109" spans="1:7" ht="14.4" x14ac:dyDescent="0.3">
      <c r="A109" s="142"/>
      <c r="B109" s="30" t="s">
        <v>15</v>
      </c>
      <c r="C109" s="104"/>
      <c r="D109" s="252"/>
      <c r="E109" s="76"/>
      <c r="G109" s="25"/>
    </row>
    <row r="110" spans="1:7" ht="14.4" x14ac:dyDescent="0.3">
      <c r="A110" s="142"/>
      <c r="B110" s="30" t="s">
        <v>60</v>
      </c>
      <c r="C110" s="104"/>
      <c r="D110" s="253"/>
      <c r="E110" s="76"/>
      <c r="G110" s="25"/>
    </row>
    <row r="111" spans="1:7" ht="14.4" x14ac:dyDescent="0.3">
      <c r="A111" s="142"/>
      <c r="B111" s="30" t="s">
        <v>62</v>
      </c>
      <c r="C111" s="104"/>
      <c r="D111" s="253"/>
      <c r="E111" s="76"/>
      <c r="G111" s="25"/>
    </row>
    <row r="112" spans="1:7" ht="14.4" x14ac:dyDescent="0.3">
      <c r="A112" s="142"/>
      <c r="B112" s="30" t="s">
        <v>63</v>
      </c>
      <c r="C112" s="104"/>
      <c r="D112" s="253"/>
      <c r="E112" s="76"/>
      <c r="G112" s="25"/>
    </row>
    <row r="113" spans="1:7" ht="14.4" x14ac:dyDescent="0.3">
      <c r="A113" s="142"/>
      <c r="B113" s="30" t="s">
        <v>79</v>
      </c>
      <c r="C113" s="104"/>
      <c r="D113" s="253"/>
      <c r="E113" s="76"/>
      <c r="G113" s="25"/>
    </row>
    <row r="114" spans="1:7" ht="14.4" x14ac:dyDescent="0.3">
      <c r="A114" s="142"/>
      <c r="B114" s="30" t="s">
        <v>87</v>
      </c>
      <c r="C114" s="104"/>
      <c r="D114" s="253"/>
      <c r="E114" s="76"/>
      <c r="G114" s="25"/>
    </row>
    <row r="115" spans="1:7" ht="14.4" x14ac:dyDescent="0.3">
      <c r="A115" s="142"/>
      <c r="B115" s="30" t="s">
        <v>66</v>
      </c>
      <c r="C115" s="104"/>
      <c r="D115" s="253"/>
      <c r="E115" s="76"/>
      <c r="G115" s="25"/>
    </row>
    <row r="116" spans="1:7" ht="14.4" x14ac:dyDescent="0.3">
      <c r="A116" s="142"/>
      <c r="B116" s="30" t="s">
        <v>18</v>
      </c>
      <c r="C116" s="104"/>
      <c r="D116" s="253"/>
      <c r="E116" s="76"/>
      <c r="G116" s="25"/>
    </row>
    <row r="117" spans="1:7" ht="14.4" x14ac:dyDescent="0.3">
      <c r="A117" s="142"/>
      <c r="B117" s="30" t="s">
        <v>80</v>
      </c>
      <c r="C117" s="104"/>
      <c r="D117" s="253"/>
      <c r="E117" s="76"/>
    </row>
    <row r="118" spans="1:7" ht="14.4" x14ac:dyDescent="0.3">
      <c r="A118" s="142"/>
      <c r="B118" s="30" t="s">
        <v>88</v>
      </c>
      <c r="C118" s="104"/>
      <c r="D118" s="253"/>
      <c r="E118" s="76"/>
    </row>
    <row r="119" spans="1:7" ht="14.4" x14ac:dyDescent="0.3">
      <c r="A119" s="142"/>
      <c r="B119" s="30" t="s">
        <v>81</v>
      </c>
      <c r="C119" s="104"/>
      <c r="D119" s="253"/>
      <c r="E119" s="76"/>
      <c r="F119" s="25"/>
    </row>
    <row r="120" spans="1:7" ht="14.4" x14ac:dyDescent="0.3">
      <c r="A120" s="140"/>
      <c r="B120" s="30" t="s">
        <v>89</v>
      </c>
      <c r="C120" s="104"/>
      <c r="D120" s="253"/>
      <c r="E120" s="76"/>
      <c r="F120" s="25"/>
    </row>
    <row r="121" spans="1:7" ht="14.4" x14ac:dyDescent="0.3">
      <c r="A121" s="140"/>
      <c r="B121" s="30" t="s">
        <v>19</v>
      </c>
      <c r="C121" s="104"/>
      <c r="D121" s="253"/>
      <c r="E121" s="76"/>
    </row>
    <row r="122" spans="1:7" ht="14.4" x14ac:dyDescent="0.3">
      <c r="A122" s="140"/>
      <c r="B122" s="30" t="s">
        <v>104</v>
      </c>
      <c r="C122" s="104"/>
      <c r="D122" s="253"/>
      <c r="E122" s="76"/>
    </row>
    <row r="123" spans="1:7" ht="14.4" x14ac:dyDescent="0.3">
      <c r="A123" s="140"/>
      <c r="B123" s="30" t="s">
        <v>90</v>
      </c>
      <c r="C123" s="104"/>
      <c r="D123" s="253"/>
      <c r="E123" s="76"/>
    </row>
    <row r="124" spans="1:7" ht="14.4" x14ac:dyDescent="0.3">
      <c r="A124" s="140"/>
      <c r="B124" s="30" t="s">
        <v>82</v>
      </c>
      <c r="C124" s="104"/>
      <c r="D124" s="253"/>
      <c r="E124" s="76"/>
    </row>
    <row r="125" spans="1:7" ht="14.4" x14ac:dyDescent="0.3">
      <c r="A125" s="140"/>
      <c r="B125" s="30" t="s">
        <v>142</v>
      </c>
      <c r="C125" s="104" t="s">
        <v>141</v>
      </c>
      <c r="D125" s="253"/>
      <c r="E125" s="76"/>
    </row>
    <row r="126" spans="1:7" ht="14.4" x14ac:dyDescent="0.3">
      <c r="A126" s="140"/>
      <c r="B126" s="172" t="s">
        <v>74</v>
      </c>
      <c r="C126" s="105"/>
      <c r="D126" s="253"/>
      <c r="E126" s="76"/>
    </row>
    <row r="127" spans="1:7" ht="15" thickBot="1" x14ac:dyDescent="0.35">
      <c r="A127" s="140"/>
      <c r="B127" s="31" t="s">
        <v>183</v>
      </c>
      <c r="C127" s="104" t="s">
        <v>141</v>
      </c>
      <c r="D127" s="254"/>
      <c r="E127" s="76"/>
    </row>
    <row r="128" spans="1:7" ht="15" thickTop="1" thickBot="1" x14ac:dyDescent="0.3">
      <c r="A128" s="140"/>
      <c r="B128" s="14" t="s">
        <v>108</v>
      </c>
      <c r="C128" s="15"/>
      <c r="D128" s="18">
        <f>+SUM(D99:D127)</f>
        <v>0</v>
      </c>
      <c r="E128" s="18">
        <f>+SUM(E99:E127)</f>
        <v>0</v>
      </c>
      <c r="F128" s="25"/>
    </row>
    <row r="129" spans="1:5" ht="15" thickTop="1" thickBot="1" x14ac:dyDescent="0.3">
      <c r="A129" s="141"/>
      <c r="B129" s="135" t="s">
        <v>155</v>
      </c>
      <c r="C129" s="136">
        <f>+E1</f>
        <v>2023</v>
      </c>
      <c r="D129" s="263">
        <f>+D98+D128-E128</f>
        <v>0</v>
      </c>
      <c r="E129" s="264"/>
    </row>
    <row r="130" spans="1:5" ht="15" thickTop="1" x14ac:dyDescent="0.3">
      <c r="A130" s="142" t="s">
        <v>156</v>
      </c>
      <c r="B130" s="28" t="s">
        <v>92</v>
      </c>
      <c r="C130" s="104"/>
      <c r="D130" s="75"/>
      <c r="E130" s="258"/>
    </row>
    <row r="131" spans="1:5" ht="14.4" x14ac:dyDescent="0.3">
      <c r="A131" s="139"/>
      <c r="B131" s="29" t="s">
        <v>51</v>
      </c>
      <c r="C131" s="104"/>
      <c r="D131" s="75"/>
      <c r="E131" s="253"/>
    </row>
    <row r="132" spans="1:5" ht="14.4" x14ac:dyDescent="0.3">
      <c r="A132" s="139"/>
      <c r="B132" s="29" t="s">
        <v>77</v>
      </c>
      <c r="C132" s="104"/>
      <c r="D132" s="75"/>
      <c r="E132" s="253"/>
    </row>
    <row r="133" spans="1:5" ht="14.4" x14ac:dyDescent="0.3">
      <c r="A133" s="139"/>
      <c r="B133" s="29" t="s">
        <v>96</v>
      </c>
      <c r="C133" s="104"/>
      <c r="D133" s="75"/>
      <c r="E133" s="253"/>
    </row>
    <row r="134" spans="1:5" ht="14.4" x14ac:dyDescent="0.3">
      <c r="A134" s="139"/>
      <c r="B134" s="29" t="s">
        <v>93</v>
      </c>
      <c r="C134" s="104"/>
      <c r="D134" s="75"/>
      <c r="E134" s="253"/>
    </row>
    <row r="135" spans="1:5" ht="14.4" x14ac:dyDescent="0.3">
      <c r="A135" s="139"/>
      <c r="B135" s="29" t="s">
        <v>91</v>
      </c>
      <c r="C135" s="104"/>
      <c r="D135" s="75"/>
      <c r="E135" s="253"/>
    </row>
    <row r="136" spans="1:5" ht="14.4" x14ac:dyDescent="0.3">
      <c r="A136" s="139"/>
      <c r="B136" s="29" t="s">
        <v>20</v>
      </c>
      <c r="C136" s="104"/>
      <c r="D136" s="76"/>
      <c r="E136" s="253"/>
    </row>
    <row r="137" spans="1:5" ht="14.4" x14ac:dyDescent="0.3">
      <c r="A137" s="139"/>
      <c r="B137" s="29" t="s">
        <v>140</v>
      </c>
      <c r="C137" s="104" t="s">
        <v>141</v>
      </c>
      <c r="D137" s="76"/>
      <c r="E137" s="253"/>
    </row>
    <row r="138" spans="1:5" ht="14.4" x14ac:dyDescent="0.3">
      <c r="A138" s="143"/>
      <c r="B138" s="29" t="s">
        <v>172</v>
      </c>
      <c r="C138" s="104" t="s">
        <v>141</v>
      </c>
      <c r="D138" s="76"/>
      <c r="E138" s="253"/>
    </row>
    <row r="139" spans="1:5" ht="14.4" x14ac:dyDescent="0.3">
      <c r="A139" s="140"/>
      <c r="B139" s="31" t="s">
        <v>182</v>
      </c>
      <c r="C139" s="104" t="s">
        <v>141</v>
      </c>
      <c r="D139" s="76"/>
      <c r="E139" s="257"/>
    </row>
    <row r="140" spans="1:5" ht="14.4" x14ac:dyDescent="0.3">
      <c r="A140" s="143"/>
      <c r="B140" s="30" t="s">
        <v>15</v>
      </c>
      <c r="C140" s="104"/>
      <c r="D140" s="252"/>
      <c r="E140" s="76"/>
    </row>
    <row r="141" spans="1:5" ht="14.4" x14ac:dyDescent="0.3">
      <c r="A141" s="143"/>
      <c r="B141" s="30" t="s">
        <v>60</v>
      </c>
      <c r="C141" s="104"/>
      <c r="D141" s="253"/>
      <c r="E141" s="76"/>
    </row>
    <row r="142" spans="1:5" ht="14.4" x14ac:dyDescent="0.3">
      <c r="A142" s="143"/>
      <c r="B142" s="30" t="s">
        <v>62</v>
      </c>
      <c r="C142" s="104"/>
      <c r="D142" s="253"/>
      <c r="E142" s="76"/>
    </row>
    <row r="143" spans="1:5" ht="14.4" x14ac:dyDescent="0.3">
      <c r="A143" s="143"/>
      <c r="B143" s="30" t="s">
        <v>63</v>
      </c>
      <c r="C143" s="104"/>
      <c r="D143" s="253"/>
      <c r="E143" s="76"/>
    </row>
    <row r="144" spans="1:5" ht="14.4" x14ac:dyDescent="0.3">
      <c r="A144" s="143"/>
      <c r="B144" s="30" t="s">
        <v>79</v>
      </c>
      <c r="C144" s="104"/>
      <c r="D144" s="253"/>
      <c r="E144" s="76"/>
    </row>
    <row r="145" spans="1:5" ht="14.4" x14ac:dyDescent="0.3">
      <c r="A145" s="143"/>
      <c r="B145" s="30" t="s">
        <v>87</v>
      </c>
      <c r="C145" s="104"/>
      <c r="D145" s="253"/>
      <c r="E145" s="76"/>
    </row>
    <row r="146" spans="1:5" ht="14.4" x14ac:dyDescent="0.3">
      <c r="A146" s="143"/>
      <c r="B146" s="30" t="s">
        <v>66</v>
      </c>
      <c r="C146" s="104"/>
      <c r="D146" s="253"/>
      <c r="E146" s="76"/>
    </row>
    <row r="147" spans="1:5" ht="14.4" x14ac:dyDescent="0.3">
      <c r="A147" s="143"/>
      <c r="B147" s="30" t="s">
        <v>18</v>
      </c>
      <c r="C147" s="104"/>
      <c r="D147" s="253"/>
      <c r="E147" s="76"/>
    </row>
    <row r="148" spans="1:5" ht="14.4" x14ac:dyDescent="0.3">
      <c r="A148" s="143"/>
      <c r="B148" s="30" t="s">
        <v>80</v>
      </c>
      <c r="C148" s="104"/>
      <c r="D148" s="253"/>
      <c r="E148" s="76"/>
    </row>
    <row r="149" spans="1:5" ht="14.4" x14ac:dyDescent="0.3">
      <c r="A149" s="142"/>
      <c r="B149" s="30" t="s">
        <v>88</v>
      </c>
      <c r="C149" s="104"/>
      <c r="D149" s="253"/>
      <c r="E149" s="76"/>
    </row>
    <row r="150" spans="1:5" ht="14.4" x14ac:dyDescent="0.3">
      <c r="A150" s="142"/>
      <c r="B150" s="30" t="s">
        <v>81</v>
      </c>
      <c r="C150" s="104"/>
      <c r="D150" s="253"/>
      <c r="E150" s="76"/>
    </row>
    <row r="151" spans="1:5" ht="14.4" x14ac:dyDescent="0.3">
      <c r="A151" s="140"/>
      <c r="B151" s="30" t="s">
        <v>89</v>
      </c>
      <c r="C151" s="104"/>
      <c r="D151" s="253"/>
      <c r="E151" s="76"/>
    </row>
    <row r="152" spans="1:5" ht="14.4" x14ac:dyDescent="0.3">
      <c r="A152" s="140"/>
      <c r="B152" s="30" t="s">
        <v>19</v>
      </c>
      <c r="C152" s="104"/>
      <c r="D152" s="253"/>
      <c r="E152" s="76"/>
    </row>
    <row r="153" spans="1:5" ht="14.4" x14ac:dyDescent="0.3">
      <c r="A153" s="140"/>
      <c r="B153" s="30" t="s">
        <v>104</v>
      </c>
      <c r="C153" s="104"/>
      <c r="D153" s="253"/>
      <c r="E153" s="76"/>
    </row>
    <row r="154" spans="1:5" ht="14.4" x14ac:dyDescent="0.3">
      <c r="A154" s="140"/>
      <c r="B154" s="30" t="s">
        <v>90</v>
      </c>
      <c r="C154" s="104"/>
      <c r="D154" s="253"/>
      <c r="E154" s="76"/>
    </row>
    <row r="155" spans="1:5" ht="14.4" x14ac:dyDescent="0.3">
      <c r="A155" s="140"/>
      <c r="B155" s="30" t="s">
        <v>82</v>
      </c>
      <c r="C155" s="104"/>
      <c r="D155" s="253"/>
      <c r="E155" s="76"/>
    </row>
    <row r="156" spans="1:5" ht="14.4" x14ac:dyDescent="0.3">
      <c r="A156" s="140"/>
      <c r="B156" s="30" t="s">
        <v>142</v>
      </c>
      <c r="C156" s="104" t="s">
        <v>141</v>
      </c>
      <c r="D156" s="253"/>
      <c r="E156" s="76"/>
    </row>
    <row r="157" spans="1:5" ht="14.4" x14ac:dyDescent="0.3">
      <c r="A157" s="140"/>
      <c r="B157" s="172" t="s">
        <v>74</v>
      </c>
      <c r="C157" s="105"/>
      <c r="D157" s="253"/>
      <c r="E157" s="76"/>
    </row>
    <row r="158" spans="1:5" ht="15" thickBot="1" x14ac:dyDescent="0.35">
      <c r="A158" s="140"/>
      <c r="B158" s="31" t="s">
        <v>183</v>
      </c>
      <c r="C158" s="104" t="s">
        <v>141</v>
      </c>
      <c r="D158" s="254"/>
      <c r="E158" s="76"/>
    </row>
    <row r="159" spans="1:5" ht="15" thickTop="1" thickBot="1" x14ac:dyDescent="0.3">
      <c r="A159" s="140"/>
      <c r="B159" s="14" t="s">
        <v>109</v>
      </c>
      <c r="C159" s="15"/>
      <c r="D159" s="18">
        <f>+SUM(D130:D158)</f>
        <v>0</v>
      </c>
      <c r="E159" s="18">
        <f>+SUM(E130:E158)</f>
        <v>0</v>
      </c>
    </row>
    <row r="160" spans="1:5" ht="15" thickTop="1" thickBot="1" x14ac:dyDescent="0.3">
      <c r="A160" s="141"/>
      <c r="B160" s="135" t="s">
        <v>157</v>
      </c>
      <c r="C160" s="136">
        <f>+E1</f>
        <v>2023</v>
      </c>
      <c r="D160" s="263">
        <f>+D129+D159-E159</f>
        <v>0</v>
      </c>
      <c r="E160" s="264"/>
    </row>
    <row r="161" spans="1:5" ht="15" thickTop="1" x14ac:dyDescent="0.3">
      <c r="A161" s="142" t="s">
        <v>158</v>
      </c>
      <c r="B161" s="28" t="s">
        <v>92</v>
      </c>
      <c r="C161" s="104"/>
      <c r="D161" s="75"/>
      <c r="E161" s="258"/>
    </row>
    <row r="162" spans="1:5" ht="14.4" x14ac:dyDescent="0.3">
      <c r="A162" s="142"/>
      <c r="B162" s="29" t="s">
        <v>51</v>
      </c>
      <c r="C162" s="104"/>
      <c r="D162" s="75"/>
      <c r="E162" s="253"/>
    </row>
    <row r="163" spans="1:5" ht="14.4" x14ac:dyDescent="0.3">
      <c r="A163" s="142"/>
      <c r="B163" s="29" t="s">
        <v>77</v>
      </c>
      <c r="C163" s="104"/>
      <c r="D163" s="75"/>
      <c r="E163" s="253"/>
    </row>
    <row r="164" spans="1:5" ht="14.4" x14ac:dyDescent="0.3">
      <c r="A164" s="142"/>
      <c r="B164" s="29" t="s">
        <v>96</v>
      </c>
      <c r="C164" s="104"/>
      <c r="D164" s="75"/>
      <c r="E164" s="253"/>
    </row>
    <row r="165" spans="1:5" ht="14.4" x14ac:dyDescent="0.3">
      <c r="A165" s="142"/>
      <c r="B165" s="29" t="s">
        <v>93</v>
      </c>
      <c r="C165" s="104"/>
      <c r="D165" s="75"/>
      <c r="E165" s="253"/>
    </row>
    <row r="166" spans="1:5" ht="14.4" x14ac:dyDescent="0.3">
      <c r="A166" s="142"/>
      <c r="B166" s="29" t="s">
        <v>91</v>
      </c>
      <c r="C166" s="104"/>
      <c r="D166" s="75"/>
      <c r="E166" s="253"/>
    </row>
    <row r="167" spans="1:5" ht="14.4" x14ac:dyDescent="0.3">
      <c r="A167" s="142"/>
      <c r="B167" s="29" t="s">
        <v>20</v>
      </c>
      <c r="C167" s="104"/>
      <c r="D167" s="76"/>
      <c r="E167" s="253"/>
    </row>
    <row r="168" spans="1:5" ht="14.4" x14ac:dyDescent="0.3">
      <c r="A168" s="142"/>
      <c r="B168" s="29" t="s">
        <v>140</v>
      </c>
      <c r="C168" s="104" t="s">
        <v>141</v>
      </c>
      <c r="D168" s="76"/>
      <c r="E168" s="253"/>
    </row>
    <row r="169" spans="1:5" ht="14.4" x14ac:dyDescent="0.3">
      <c r="A169" s="142"/>
      <c r="B169" s="29" t="s">
        <v>172</v>
      </c>
      <c r="C169" s="104" t="s">
        <v>141</v>
      </c>
      <c r="D169" s="76"/>
      <c r="E169" s="253"/>
    </row>
    <row r="170" spans="1:5" ht="14.4" x14ac:dyDescent="0.3">
      <c r="A170" s="140"/>
      <c r="B170" s="31" t="s">
        <v>182</v>
      </c>
      <c r="C170" s="104" t="s">
        <v>141</v>
      </c>
      <c r="D170" s="76"/>
      <c r="E170" s="257"/>
    </row>
    <row r="171" spans="1:5" ht="14.4" x14ac:dyDescent="0.3">
      <c r="A171" s="142"/>
      <c r="B171" s="30" t="s">
        <v>15</v>
      </c>
      <c r="C171" s="104"/>
      <c r="D171" s="252"/>
      <c r="E171" s="76"/>
    </row>
    <row r="172" spans="1:5" ht="14.4" x14ac:dyDescent="0.3">
      <c r="A172" s="142"/>
      <c r="B172" s="30" t="s">
        <v>60</v>
      </c>
      <c r="C172" s="104"/>
      <c r="D172" s="253"/>
      <c r="E172" s="76"/>
    </row>
    <row r="173" spans="1:5" ht="14.4" x14ac:dyDescent="0.3">
      <c r="A173" s="142"/>
      <c r="B173" s="30" t="s">
        <v>62</v>
      </c>
      <c r="C173" s="104"/>
      <c r="D173" s="253"/>
      <c r="E173" s="76"/>
    </row>
    <row r="174" spans="1:5" ht="14.4" x14ac:dyDescent="0.3">
      <c r="A174" s="142"/>
      <c r="B174" s="30" t="s">
        <v>63</v>
      </c>
      <c r="C174" s="104"/>
      <c r="D174" s="253"/>
      <c r="E174" s="76"/>
    </row>
    <row r="175" spans="1:5" ht="14.4" x14ac:dyDescent="0.3">
      <c r="A175" s="142"/>
      <c r="B175" s="30" t="s">
        <v>79</v>
      </c>
      <c r="C175" s="104"/>
      <c r="D175" s="253"/>
      <c r="E175" s="76"/>
    </row>
    <row r="176" spans="1:5" ht="14.4" x14ac:dyDescent="0.3">
      <c r="A176" s="142"/>
      <c r="B176" s="30" t="s">
        <v>87</v>
      </c>
      <c r="C176" s="104"/>
      <c r="D176" s="253"/>
      <c r="E176" s="76"/>
    </row>
    <row r="177" spans="1:5" ht="14.4" x14ac:dyDescent="0.3">
      <c r="A177" s="142"/>
      <c r="B177" s="30" t="s">
        <v>66</v>
      </c>
      <c r="C177" s="104"/>
      <c r="D177" s="253"/>
      <c r="E177" s="76"/>
    </row>
    <row r="178" spans="1:5" ht="14.4" x14ac:dyDescent="0.3">
      <c r="A178" s="142"/>
      <c r="B178" s="30" t="s">
        <v>18</v>
      </c>
      <c r="C178" s="104"/>
      <c r="D178" s="253"/>
      <c r="E178" s="76"/>
    </row>
    <row r="179" spans="1:5" ht="14.4" x14ac:dyDescent="0.3">
      <c r="A179" s="142"/>
      <c r="B179" s="30" t="s">
        <v>80</v>
      </c>
      <c r="C179" s="104"/>
      <c r="D179" s="253"/>
      <c r="E179" s="76"/>
    </row>
    <row r="180" spans="1:5" ht="14.4" x14ac:dyDescent="0.3">
      <c r="A180" s="142"/>
      <c r="B180" s="30" t="s">
        <v>88</v>
      </c>
      <c r="C180" s="104"/>
      <c r="D180" s="253"/>
      <c r="E180" s="76"/>
    </row>
    <row r="181" spans="1:5" ht="14.4" x14ac:dyDescent="0.3">
      <c r="A181" s="142"/>
      <c r="B181" s="30" t="s">
        <v>81</v>
      </c>
      <c r="C181" s="104"/>
      <c r="D181" s="253"/>
      <c r="E181" s="76"/>
    </row>
    <row r="182" spans="1:5" ht="14.4" x14ac:dyDescent="0.3">
      <c r="A182" s="140"/>
      <c r="B182" s="30" t="s">
        <v>89</v>
      </c>
      <c r="C182" s="104"/>
      <c r="D182" s="253"/>
      <c r="E182" s="76"/>
    </row>
    <row r="183" spans="1:5" ht="14.4" x14ac:dyDescent="0.3">
      <c r="A183" s="140"/>
      <c r="B183" s="30" t="s">
        <v>19</v>
      </c>
      <c r="C183" s="104"/>
      <c r="D183" s="253"/>
      <c r="E183" s="76"/>
    </row>
    <row r="184" spans="1:5" ht="14.4" x14ac:dyDescent="0.3">
      <c r="A184" s="140"/>
      <c r="B184" s="30" t="s">
        <v>104</v>
      </c>
      <c r="C184" s="104"/>
      <c r="D184" s="253"/>
      <c r="E184" s="76"/>
    </row>
    <row r="185" spans="1:5" ht="14.4" x14ac:dyDescent="0.3">
      <c r="A185" s="140"/>
      <c r="B185" s="30" t="s">
        <v>90</v>
      </c>
      <c r="C185" s="104"/>
      <c r="D185" s="253"/>
      <c r="E185" s="76"/>
    </row>
    <row r="186" spans="1:5" ht="14.4" x14ac:dyDescent="0.3">
      <c r="A186" s="140"/>
      <c r="B186" s="30" t="s">
        <v>82</v>
      </c>
      <c r="C186" s="104"/>
      <c r="D186" s="253"/>
      <c r="E186" s="76"/>
    </row>
    <row r="187" spans="1:5" ht="14.4" x14ac:dyDescent="0.3">
      <c r="A187" s="140"/>
      <c r="B187" s="30" t="s">
        <v>142</v>
      </c>
      <c r="C187" s="104" t="s">
        <v>141</v>
      </c>
      <c r="D187" s="253"/>
      <c r="E187" s="76"/>
    </row>
    <row r="188" spans="1:5" ht="14.4" x14ac:dyDescent="0.3">
      <c r="A188" s="140"/>
      <c r="B188" s="172" t="s">
        <v>74</v>
      </c>
      <c r="C188" s="105"/>
      <c r="D188" s="253"/>
      <c r="E188" s="76"/>
    </row>
    <row r="189" spans="1:5" ht="15" thickBot="1" x14ac:dyDescent="0.35">
      <c r="A189" s="140"/>
      <c r="B189" s="31" t="s">
        <v>183</v>
      </c>
      <c r="C189" s="104" t="s">
        <v>141</v>
      </c>
      <c r="D189" s="254"/>
      <c r="E189" s="76"/>
    </row>
    <row r="190" spans="1:5" ht="15" thickTop="1" thickBot="1" x14ac:dyDescent="0.3">
      <c r="A190" s="140"/>
      <c r="B190" s="14" t="s">
        <v>110</v>
      </c>
      <c r="C190" s="15"/>
      <c r="D190" s="18">
        <f>+SUM(D161:D189)</f>
        <v>0</v>
      </c>
      <c r="E190" s="18">
        <f>+SUM(E161:E189)</f>
        <v>0</v>
      </c>
    </row>
    <row r="191" spans="1:5" ht="15" thickTop="1" thickBot="1" x14ac:dyDescent="0.3">
      <c r="A191" s="141"/>
      <c r="B191" s="135" t="s">
        <v>159</v>
      </c>
      <c r="C191" s="136">
        <f>+E1</f>
        <v>2023</v>
      </c>
      <c r="D191" s="263">
        <f>+D160+D190-E190</f>
        <v>0</v>
      </c>
      <c r="E191" s="264"/>
    </row>
    <row r="192" spans="1:5" ht="15" thickTop="1" x14ac:dyDescent="0.3">
      <c r="A192" s="142" t="s">
        <v>160</v>
      </c>
      <c r="B192" s="28" t="s">
        <v>92</v>
      </c>
      <c r="C192" s="104"/>
      <c r="D192" s="75"/>
      <c r="E192" s="258"/>
    </row>
    <row r="193" spans="1:5" ht="14.4" x14ac:dyDescent="0.3">
      <c r="A193" s="142"/>
      <c r="B193" s="29" t="s">
        <v>51</v>
      </c>
      <c r="C193" s="104"/>
      <c r="D193" s="75"/>
      <c r="E193" s="253"/>
    </row>
    <row r="194" spans="1:5" ht="14.4" x14ac:dyDescent="0.3">
      <c r="A194" s="142"/>
      <c r="B194" s="29" t="s">
        <v>77</v>
      </c>
      <c r="C194" s="104"/>
      <c r="D194" s="75"/>
      <c r="E194" s="253"/>
    </row>
    <row r="195" spans="1:5" ht="14.4" x14ac:dyDescent="0.3">
      <c r="A195" s="142"/>
      <c r="B195" s="29" t="s">
        <v>96</v>
      </c>
      <c r="C195" s="104"/>
      <c r="D195" s="75"/>
      <c r="E195" s="253"/>
    </row>
    <row r="196" spans="1:5" ht="14.4" x14ac:dyDescent="0.3">
      <c r="A196" s="142"/>
      <c r="B196" s="29" t="s">
        <v>93</v>
      </c>
      <c r="C196" s="104"/>
      <c r="D196" s="75"/>
      <c r="E196" s="253"/>
    </row>
    <row r="197" spans="1:5" ht="14.4" x14ac:dyDescent="0.3">
      <c r="A197" s="142"/>
      <c r="B197" s="29" t="s">
        <v>91</v>
      </c>
      <c r="C197" s="104"/>
      <c r="D197" s="75"/>
      <c r="E197" s="253"/>
    </row>
    <row r="198" spans="1:5" ht="14.4" x14ac:dyDescent="0.3">
      <c r="A198" s="142"/>
      <c r="B198" s="29" t="s">
        <v>20</v>
      </c>
      <c r="C198" s="104"/>
      <c r="D198" s="76"/>
      <c r="E198" s="253"/>
    </row>
    <row r="199" spans="1:5" ht="14.4" x14ac:dyDescent="0.3">
      <c r="A199" s="142"/>
      <c r="B199" s="29" t="s">
        <v>140</v>
      </c>
      <c r="C199" s="104" t="s">
        <v>141</v>
      </c>
      <c r="D199" s="76"/>
      <c r="E199" s="253"/>
    </row>
    <row r="200" spans="1:5" ht="14.4" x14ac:dyDescent="0.3">
      <c r="A200" s="142"/>
      <c r="B200" s="29" t="s">
        <v>172</v>
      </c>
      <c r="C200" s="104" t="s">
        <v>141</v>
      </c>
      <c r="D200" s="76"/>
      <c r="E200" s="253"/>
    </row>
    <row r="201" spans="1:5" ht="14.4" x14ac:dyDescent="0.3">
      <c r="A201" s="140"/>
      <c r="B201" s="31" t="s">
        <v>182</v>
      </c>
      <c r="C201" s="104" t="s">
        <v>141</v>
      </c>
      <c r="D201" s="76"/>
      <c r="E201" s="257"/>
    </row>
    <row r="202" spans="1:5" ht="14.4" x14ac:dyDescent="0.3">
      <c r="A202" s="142"/>
      <c r="B202" s="30" t="s">
        <v>15</v>
      </c>
      <c r="C202" s="104"/>
      <c r="D202" s="252"/>
      <c r="E202" s="76"/>
    </row>
    <row r="203" spans="1:5" ht="14.4" x14ac:dyDescent="0.3">
      <c r="A203" s="142"/>
      <c r="B203" s="30" t="s">
        <v>60</v>
      </c>
      <c r="C203" s="104"/>
      <c r="D203" s="253"/>
      <c r="E203" s="76"/>
    </row>
    <row r="204" spans="1:5" ht="14.4" x14ac:dyDescent="0.3">
      <c r="A204" s="142"/>
      <c r="B204" s="30" t="s">
        <v>62</v>
      </c>
      <c r="C204" s="104"/>
      <c r="D204" s="253"/>
      <c r="E204" s="76"/>
    </row>
    <row r="205" spans="1:5" ht="14.4" x14ac:dyDescent="0.3">
      <c r="A205" s="142"/>
      <c r="B205" s="30" t="s">
        <v>63</v>
      </c>
      <c r="C205" s="104"/>
      <c r="D205" s="253"/>
      <c r="E205" s="76"/>
    </row>
    <row r="206" spans="1:5" ht="14.4" x14ac:dyDescent="0.3">
      <c r="A206" s="142"/>
      <c r="B206" s="30" t="s">
        <v>79</v>
      </c>
      <c r="C206" s="104"/>
      <c r="D206" s="253"/>
      <c r="E206" s="76"/>
    </row>
    <row r="207" spans="1:5" ht="14.4" x14ac:dyDescent="0.3">
      <c r="A207" s="142"/>
      <c r="B207" s="30" t="s">
        <v>87</v>
      </c>
      <c r="C207" s="104"/>
      <c r="D207" s="253"/>
      <c r="E207" s="76"/>
    </row>
    <row r="208" spans="1:5" ht="14.4" x14ac:dyDescent="0.3">
      <c r="A208" s="142"/>
      <c r="B208" s="30" t="s">
        <v>66</v>
      </c>
      <c r="C208" s="104"/>
      <c r="D208" s="253"/>
      <c r="E208" s="76"/>
    </row>
    <row r="209" spans="1:5" ht="14.4" x14ac:dyDescent="0.3">
      <c r="A209" s="142"/>
      <c r="B209" s="30" t="s">
        <v>18</v>
      </c>
      <c r="C209" s="104"/>
      <c r="D209" s="253"/>
      <c r="E209" s="76"/>
    </row>
    <row r="210" spans="1:5" ht="14.4" x14ac:dyDescent="0.3">
      <c r="A210" s="142"/>
      <c r="B210" s="30" t="s">
        <v>80</v>
      </c>
      <c r="C210" s="104"/>
      <c r="D210" s="253"/>
      <c r="E210" s="76"/>
    </row>
    <row r="211" spans="1:5" ht="14.4" x14ac:dyDescent="0.3">
      <c r="A211" s="142"/>
      <c r="B211" s="30" t="s">
        <v>88</v>
      </c>
      <c r="C211" s="104"/>
      <c r="D211" s="253"/>
      <c r="E211" s="76"/>
    </row>
    <row r="212" spans="1:5" ht="14.4" x14ac:dyDescent="0.3">
      <c r="A212" s="142"/>
      <c r="B212" s="30" t="s">
        <v>81</v>
      </c>
      <c r="C212" s="104"/>
      <c r="D212" s="253"/>
      <c r="E212" s="76"/>
    </row>
    <row r="213" spans="1:5" ht="14.4" x14ac:dyDescent="0.3">
      <c r="A213" s="140"/>
      <c r="B213" s="30" t="s">
        <v>89</v>
      </c>
      <c r="C213" s="104"/>
      <c r="D213" s="253"/>
      <c r="E213" s="76"/>
    </row>
    <row r="214" spans="1:5" ht="14.4" x14ac:dyDescent="0.3">
      <c r="A214" s="140"/>
      <c r="B214" s="30" t="s">
        <v>19</v>
      </c>
      <c r="C214" s="104"/>
      <c r="D214" s="253"/>
      <c r="E214" s="76"/>
    </row>
    <row r="215" spans="1:5" ht="14.4" x14ac:dyDescent="0.3">
      <c r="A215" s="140"/>
      <c r="B215" s="30" t="s">
        <v>104</v>
      </c>
      <c r="C215" s="104"/>
      <c r="D215" s="253"/>
      <c r="E215" s="76"/>
    </row>
    <row r="216" spans="1:5" ht="14.4" x14ac:dyDescent="0.3">
      <c r="A216" s="140"/>
      <c r="B216" s="30" t="s">
        <v>90</v>
      </c>
      <c r="C216" s="104"/>
      <c r="D216" s="253"/>
      <c r="E216" s="76"/>
    </row>
    <row r="217" spans="1:5" ht="14.4" x14ac:dyDescent="0.3">
      <c r="A217" s="140"/>
      <c r="B217" s="30" t="s">
        <v>82</v>
      </c>
      <c r="C217" s="104"/>
      <c r="D217" s="253"/>
      <c r="E217" s="76"/>
    </row>
    <row r="218" spans="1:5" ht="14.4" x14ac:dyDescent="0.3">
      <c r="A218" s="140"/>
      <c r="B218" s="30" t="s">
        <v>142</v>
      </c>
      <c r="C218" s="104" t="s">
        <v>141</v>
      </c>
      <c r="D218" s="253"/>
      <c r="E218" s="76"/>
    </row>
    <row r="219" spans="1:5" ht="14.4" x14ac:dyDescent="0.3">
      <c r="A219" s="140"/>
      <c r="B219" s="172" t="s">
        <v>74</v>
      </c>
      <c r="C219" s="105"/>
      <c r="D219" s="253"/>
      <c r="E219" s="76"/>
    </row>
    <row r="220" spans="1:5" ht="15" thickBot="1" x14ac:dyDescent="0.35">
      <c r="A220" s="140"/>
      <c r="B220" s="31" t="s">
        <v>183</v>
      </c>
      <c r="C220" s="104" t="s">
        <v>141</v>
      </c>
      <c r="D220" s="254"/>
      <c r="E220" s="76"/>
    </row>
    <row r="221" spans="1:5" ht="15" thickTop="1" thickBot="1" x14ac:dyDescent="0.3">
      <c r="A221" s="140"/>
      <c r="B221" s="14" t="s">
        <v>111</v>
      </c>
      <c r="C221" s="15"/>
      <c r="D221" s="18">
        <f>+SUM(D192:D220)</f>
        <v>0</v>
      </c>
      <c r="E221" s="18">
        <f>+SUM(E192:E220)</f>
        <v>0</v>
      </c>
    </row>
    <row r="222" spans="1:5" ht="15" thickTop="1" thickBot="1" x14ac:dyDescent="0.3">
      <c r="A222" s="141"/>
      <c r="B222" s="135" t="s">
        <v>161</v>
      </c>
      <c r="C222" s="136">
        <f>+E1</f>
        <v>2023</v>
      </c>
      <c r="D222" s="263">
        <f>+D191+D221-E221</f>
        <v>0</v>
      </c>
      <c r="E222" s="264"/>
    </row>
    <row r="223" spans="1:5" ht="15" thickTop="1" x14ac:dyDescent="0.3">
      <c r="A223" s="142" t="s">
        <v>162</v>
      </c>
      <c r="B223" s="28" t="s">
        <v>92</v>
      </c>
      <c r="C223" s="104"/>
      <c r="D223" s="75"/>
      <c r="E223" s="258"/>
    </row>
    <row r="224" spans="1:5" ht="14.4" x14ac:dyDescent="0.3">
      <c r="A224" s="142"/>
      <c r="B224" s="29" t="s">
        <v>51</v>
      </c>
      <c r="C224" s="104"/>
      <c r="D224" s="75"/>
      <c r="E224" s="253"/>
    </row>
    <row r="225" spans="1:5" ht="14.4" x14ac:dyDescent="0.3">
      <c r="A225" s="142"/>
      <c r="B225" s="29" t="s">
        <v>77</v>
      </c>
      <c r="C225" s="104"/>
      <c r="D225" s="75"/>
      <c r="E225" s="253"/>
    </row>
    <row r="226" spans="1:5" ht="14.4" x14ac:dyDescent="0.3">
      <c r="A226" s="142"/>
      <c r="B226" s="29" t="s">
        <v>96</v>
      </c>
      <c r="C226" s="104"/>
      <c r="D226" s="75"/>
      <c r="E226" s="253"/>
    </row>
    <row r="227" spans="1:5" ht="14.4" x14ac:dyDescent="0.3">
      <c r="A227" s="142"/>
      <c r="B227" s="29" t="s">
        <v>93</v>
      </c>
      <c r="C227" s="104"/>
      <c r="D227" s="75"/>
      <c r="E227" s="253"/>
    </row>
    <row r="228" spans="1:5" ht="14.4" x14ac:dyDescent="0.3">
      <c r="A228" s="142"/>
      <c r="B228" s="29" t="s">
        <v>91</v>
      </c>
      <c r="C228" s="104"/>
      <c r="D228" s="75"/>
      <c r="E228" s="253"/>
    </row>
    <row r="229" spans="1:5" ht="14.4" x14ac:dyDescent="0.3">
      <c r="A229" s="142"/>
      <c r="B229" s="29" t="s">
        <v>20</v>
      </c>
      <c r="C229" s="104"/>
      <c r="D229" s="76"/>
      <c r="E229" s="253"/>
    </row>
    <row r="230" spans="1:5" ht="14.4" x14ac:dyDescent="0.3">
      <c r="A230" s="142"/>
      <c r="B230" s="29" t="s">
        <v>140</v>
      </c>
      <c r="C230" s="104" t="s">
        <v>141</v>
      </c>
      <c r="D230" s="76"/>
      <c r="E230" s="253"/>
    </row>
    <row r="231" spans="1:5" ht="14.4" x14ac:dyDescent="0.3">
      <c r="A231" s="142"/>
      <c r="B231" s="29" t="s">
        <v>172</v>
      </c>
      <c r="C231" s="104" t="s">
        <v>141</v>
      </c>
      <c r="D231" s="76"/>
      <c r="E231" s="253"/>
    </row>
    <row r="232" spans="1:5" ht="14.4" x14ac:dyDescent="0.3">
      <c r="A232" s="140"/>
      <c r="B232" s="31" t="s">
        <v>182</v>
      </c>
      <c r="C232" s="104" t="s">
        <v>141</v>
      </c>
      <c r="D232" s="76"/>
      <c r="E232" s="257"/>
    </row>
    <row r="233" spans="1:5" ht="14.4" x14ac:dyDescent="0.3">
      <c r="A233" s="142"/>
      <c r="B233" s="30" t="s">
        <v>15</v>
      </c>
      <c r="C233" s="104"/>
      <c r="D233" s="252"/>
      <c r="E233" s="76"/>
    </row>
    <row r="234" spans="1:5" ht="14.4" x14ac:dyDescent="0.3">
      <c r="A234" s="142"/>
      <c r="B234" s="30" t="s">
        <v>60</v>
      </c>
      <c r="C234" s="104"/>
      <c r="D234" s="253"/>
      <c r="E234" s="76"/>
    </row>
    <row r="235" spans="1:5" ht="14.4" x14ac:dyDescent="0.3">
      <c r="A235" s="142"/>
      <c r="B235" s="30" t="s">
        <v>62</v>
      </c>
      <c r="C235" s="104"/>
      <c r="D235" s="253"/>
      <c r="E235" s="76"/>
    </row>
    <row r="236" spans="1:5" ht="14.4" x14ac:dyDescent="0.3">
      <c r="A236" s="142"/>
      <c r="B236" s="30" t="s">
        <v>63</v>
      </c>
      <c r="C236" s="104"/>
      <c r="D236" s="253"/>
      <c r="E236" s="76"/>
    </row>
    <row r="237" spans="1:5" ht="14.4" x14ac:dyDescent="0.3">
      <c r="A237" s="142"/>
      <c r="B237" s="30" t="s">
        <v>79</v>
      </c>
      <c r="C237" s="104"/>
      <c r="D237" s="253"/>
      <c r="E237" s="76"/>
    </row>
    <row r="238" spans="1:5" ht="14.4" x14ac:dyDescent="0.3">
      <c r="A238" s="142"/>
      <c r="B238" s="30" t="s">
        <v>87</v>
      </c>
      <c r="C238" s="104"/>
      <c r="D238" s="253"/>
      <c r="E238" s="76"/>
    </row>
    <row r="239" spans="1:5" ht="14.4" x14ac:dyDescent="0.3">
      <c r="A239" s="142"/>
      <c r="B239" s="30" t="s">
        <v>66</v>
      </c>
      <c r="C239" s="104"/>
      <c r="D239" s="253"/>
      <c r="E239" s="76"/>
    </row>
    <row r="240" spans="1:5" ht="14.4" x14ac:dyDescent="0.3">
      <c r="A240" s="142"/>
      <c r="B240" s="30" t="s">
        <v>18</v>
      </c>
      <c r="C240" s="104"/>
      <c r="D240" s="253"/>
      <c r="E240" s="76"/>
    </row>
    <row r="241" spans="1:8" ht="14.4" x14ac:dyDescent="0.3">
      <c r="A241" s="142"/>
      <c r="B241" s="30" t="s">
        <v>80</v>
      </c>
      <c r="C241" s="104"/>
      <c r="D241" s="253"/>
      <c r="E241" s="76"/>
    </row>
    <row r="242" spans="1:8" ht="14.4" x14ac:dyDescent="0.3">
      <c r="A242" s="142"/>
      <c r="B242" s="30" t="s">
        <v>88</v>
      </c>
      <c r="C242" s="104"/>
      <c r="D242" s="253"/>
      <c r="E242" s="76"/>
    </row>
    <row r="243" spans="1:8" ht="14.4" x14ac:dyDescent="0.3">
      <c r="A243" s="142"/>
      <c r="B243" s="30" t="s">
        <v>81</v>
      </c>
      <c r="C243" s="104"/>
      <c r="D243" s="253"/>
      <c r="E243" s="76"/>
    </row>
    <row r="244" spans="1:8" ht="14.4" x14ac:dyDescent="0.3">
      <c r="A244" s="140"/>
      <c r="B244" s="30" t="s">
        <v>89</v>
      </c>
      <c r="C244" s="104"/>
      <c r="D244" s="253"/>
      <c r="E244" s="76"/>
    </row>
    <row r="245" spans="1:8" ht="14.4" x14ac:dyDescent="0.3">
      <c r="A245" s="140"/>
      <c r="B245" s="30" t="s">
        <v>19</v>
      </c>
      <c r="C245" s="104"/>
      <c r="D245" s="253"/>
      <c r="E245" s="76"/>
    </row>
    <row r="246" spans="1:8" ht="14.4" x14ac:dyDescent="0.3">
      <c r="A246" s="140"/>
      <c r="B246" s="30" t="s">
        <v>104</v>
      </c>
      <c r="C246" s="104"/>
      <c r="D246" s="253"/>
      <c r="E246" s="76"/>
    </row>
    <row r="247" spans="1:8" ht="14.4" x14ac:dyDescent="0.3">
      <c r="A247" s="140"/>
      <c r="B247" s="30" t="s">
        <v>90</v>
      </c>
      <c r="C247" s="104"/>
      <c r="D247" s="253"/>
      <c r="E247" s="76"/>
    </row>
    <row r="248" spans="1:8" ht="14.4" x14ac:dyDescent="0.3">
      <c r="A248" s="140"/>
      <c r="B248" s="30" t="s">
        <v>82</v>
      </c>
      <c r="C248" s="104"/>
      <c r="D248" s="253"/>
      <c r="E248" s="76"/>
    </row>
    <row r="249" spans="1:8" ht="14.4" x14ac:dyDescent="0.3">
      <c r="A249" s="140"/>
      <c r="B249" s="30" t="s">
        <v>142</v>
      </c>
      <c r="C249" s="104" t="s">
        <v>141</v>
      </c>
      <c r="D249" s="253"/>
      <c r="E249" s="76"/>
    </row>
    <row r="250" spans="1:8" ht="14.4" x14ac:dyDescent="0.3">
      <c r="A250" s="140"/>
      <c r="B250" s="172" t="s">
        <v>74</v>
      </c>
      <c r="C250" s="105"/>
      <c r="D250" s="253"/>
      <c r="E250" s="76"/>
    </row>
    <row r="251" spans="1:8" ht="15" thickBot="1" x14ac:dyDescent="0.35">
      <c r="A251" s="140"/>
      <c r="B251" s="31" t="s">
        <v>183</v>
      </c>
      <c r="C251" s="104" t="s">
        <v>141</v>
      </c>
      <c r="D251" s="254"/>
      <c r="E251" s="76"/>
    </row>
    <row r="252" spans="1:8" ht="15" thickTop="1" thickBot="1" x14ac:dyDescent="0.3">
      <c r="A252" s="140"/>
      <c r="B252" s="14" t="s">
        <v>112</v>
      </c>
      <c r="C252" s="15"/>
      <c r="D252" s="18">
        <f>+SUM(D223:D251)</f>
        <v>0</v>
      </c>
      <c r="E252" s="18">
        <f>+SUM(E223:E251)</f>
        <v>0</v>
      </c>
      <c r="H252" s="25"/>
    </row>
    <row r="253" spans="1:8" ht="15" thickTop="1" thickBot="1" x14ac:dyDescent="0.3">
      <c r="A253" s="144"/>
      <c r="B253" s="152" t="s">
        <v>163</v>
      </c>
      <c r="C253" s="136">
        <f>+E1</f>
        <v>2023</v>
      </c>
      <c r="D253" s="263">
        <f>+D222+D252-E252</f>
        <v>0</v>
      </c>
      <c r="E253" s="264"/>
      <c r="H253" s="25"/>
    </row>
    <row r="254" spans="1:8" ht="15" thickTop="1" x14ac:dyDescent="0.3">
      <c r="A254" s="145" t="s">
        <v>164</v>
      </c>
      <c r="B254" s="28" t="s">
        <v>92</v>
      </c>
      <c r="C254" s="104"/>
      <c r="D254" s="75"/>
      <c r="E254" s="258"/>
      <c r="H254" s="25"/>
    </row>
    <row r="255" spans="1:8" ht="14.4" x14ac:dyDescent="0.3">
      <c r="A255" s="142"/>
      <c r="B255" s="29" t="s">
        <v>51</v>
      </c>
      <c r="C255" s="104"/>
      <c r="D255" s="75"/>
      <c r="E255" s="253"/>
      <c r="H255" s="25"/>
    </row>
    <row r="256" spans="1:8" ht="14.4" x14ac:dyDescent="0.3">
      <c r="A256" s="142"/>
      <c r="B256" s="29" t="s">
        <v>77</v>
      </c>
      <c r="C256" s="104"/>
      <c r="D256" s="75"/>
      <c r="E256" s="253"/>
      <c r="H256" s="25"/>
    </row>
    <row r="257" spans="1:8" ht="14.4" x14ac:dyDescent="0.3">
      <c r="A257" s="142"/>
      <c r="B257" s="29" t="s">
        <v>96</v>
      </c>
      <c r="C257" s="104"/>
      <c r="D257" s="75"/>
      <c r="E257" s="253"/>
      <c r="H257" s="25"/>
    </row>
    <row r="258" spans="1:8" ht="14.4" x14ac:dyDescent="0.3">
      <c r="A258" s="142"/>
      <c r="B258" s="29" t="s">
        <v>93</v>
      </c>
      <c r="C258" s="104"/>
      <c r="D258" s="75"/>
      <c r="E258" s="253"/>
      <c r="H258" s="25"/>
    </row>
    <row r="259" spans="1:8" ht="14.4" x14ac:dyDescent="0.3">
      <c r="A259" s="142"/>
      <c r="B259" s="29" t="s">
        <v>91</v>
      </c>
      <c r="C259" s="104"/>
      <c r="D259" s="75"/>
      <c r="E259" s="253"/>
      <c r="H259" s="25"/>
    </row>
    <row r="260" spans="1:8" ht="14.4" x14ac:dyDescent="0.3">
      <c r="A260" s="142"/>
      <c r="B260" s="29" t="s">
        <v>20</v>
      </c>
      <c r="C260" s="104"/>
      <c r="D260" s="76"/>
      <c r="E260" s="253"/>
      <c r="H260" s="25"/>
    </row>
    <row r="261" spans="1:8" ht="14.4" x14ac:dyDescent="0.3">
      <c r="A261" s="142"/>
      <c r="B261" s="29" t="s">
        <v>140</v>
      </c>
      <c r="C261" s="104" t="s">
        <v>141</v>
      </c>
      <c r="D261" s="76"/>
      <c r="E261" s="253"/>
      <c r="H261" s="25"/>
    </row>
    <row r="262" spans="1:8" ht="14.4" x14ac:dyDescent="0.3">
      <c r="A262" s="142"/>
      <c r="B262" s="29" t="s">
        <v>172</v>
      </c>
      <c r="C262" s="104" t="s">
        <v>141</v>
      </c>
      <c r="D262" s="76"/>
      <c r="E262" s="253"/>
      <c r="H262" s="25"/>
    </row>
    <row r="263" spans="1:8" ht="14.4" x14ac:dyDescent="0.3">
      <c r="A263" s="140"/>
      <c r="B263" s="31" t="s">
        <v>182</v>
      </c>
      <c r="C263" s="104" t="s">
        <v>141</v>
      </c>
      <c r="D263" s="76"/>
      <c r="E263" s="257"/>
    </row>
    <row r="264" spans="1:8" ht="14.4" x14ac:dyDescent="0.3">
      <c r="A264" s="142"/>
      <c r="B264" s="30" t="s">
        <v>15</v>
      </c>
      <c r="C264" s="104"/>
      <c r="D264" s="252"/>
      <c r="E264" s="76"/>
      <c r="H264" s="25"/>
    </row>
    <row r="265" spans="1:8" ht="14.4" x14ac:dyDescent="0.3">
      <c r="A265" s="142"/>
      <c r="B265" s="30" t="s">
        <v>60</v>
      </c>
      <c r="C265" s="104"/>
      <c r="D265" s="253"/>
      <c r="E265" s="76"/>
      <c r="H265" s="25"/>
    </row>
    <row r="266" spans="1:8" ht="14.4" x14ac:dyDescent="0.3">
      <c r="A266" s="142"/>
      <c r="B266" s="30" t="s">
        <v>62</v>
      </c>
      <c r="C266" s="104"/>
      <c r="D266" s="253"/>
      <c r="E266" s="76"/>
      <c r="H266" s="25"/>
    </row>
    <row r="267" spans="1:8" ht="14.4" x14ac:dyDescent="0.3">
      <c r="A267" s="142"/>
      <c r="B267" s="30" t="s">
        <v>63</v>
      </c>
      <c r="C267" s="104"/>
      <c r="D267" s="253"/>
      <c r="E267" s="76"/>
      <c r="H267" s="25"/>
    </row>
    <row r="268" spans="1:8" ht="14.4" x14ac:dyDescent="0.3">
      <c r="A268" s="142"/>
      <c r="B268" s="30" t="s">
        <v>79</v>
      </c>
      <c r="C268" s="104"/>
      <c r="D268" s="253"/>
      <c r="E268" s="76"/>
      <c r="H268" s="25"/>
    </row>
    <row r="269" spans="1:8" ht="14.4" x14ac:dyDescent="0.3">
      <c r="A269" s="142"/>
      <c r="B269" s="30" t="s">
        <v>87</v>
      </c>
      <c r="C269" s="104"/>
      <c r="D269" s="253"/>
      <c r="E269" s="76"/>
      <c r="H269" s="25"/>
    </row>
    <row r="270" spans="1:8" ht="14.4" x14ac:dyDescent="0.3">
      <c r="A270" s="142"/>
      <c r="B270" s="30" t="s">
        <v>66</v>
      </c>
      <c r="C270" s="104"/>
      <c r="D270" s="253"/>
      <c r="E270" s="76"/>
      <c r="H270" s="25"/>
    </row>
    <row r="271" spans="1:8" ht="14.4" x14ac:dyDescent="0.3">
      <c r="A271" s="142"/>
      <c r="B271" s="30" t="s">
        <v>18</v>
      </c>
      <c r="C271" s="104"/>
      <c r="D271" s="253"/>
      <c r="E271" s="76"/>
    </row>
    <row r="272" spans="1:8" ht="14.4" x14ac:dyDescent="0.3">
      <c r="A272" s="142"/>
      <c r="B272" s="30" t="s">
        <v>80</v>
      </c>
      <c r="C272" s="104"/>
      <c r="D272" s="253"/>
      <c r="E272" s="76"/>
    </row>
    <row r="273" spans="1:5" ht="14.4" x14ac:dyDescent="0.3">
      <c r="A273" s="142"/>
      <c r="B273" s="30" t="s">
        <v>88</v>
      </c>
      <c r="C273" s="104"/>
      <c r="D273" s="253"/>
      <c r="E273" s="76"/>
    </row>
    <row r="274" spans="1:5" ht="14.4" x14ac:dyDescent="0.3">
      <c r="A274" s="142"/>
      <c r="B274" s="30" t="s">
        <v>81</v>
      </c>
      <c r="C274" s="104"/>
      <c r="D274" s="253"/>
      <c r="E274" s="76"/>
    </row>
    <row r="275" spans="1:5" ht="14.4" x14ac:dyDescent="0.3">
      <c r="A275" s="142"/>
      <c r="B275" s="30" t="s">
        <v>89</v>
      </c>
      <c r="C275" s="104"/>
      <c r="D275" s="253"/>
      <c r="E275" s="76"/>
    </row>
    <row r="276" spans="1:5" ht="14.4" x14ac:dyDescent="0.3">
      <c r="A276" s="140"/>
      <c r="B276" s="30" t="s">
        <v>19</v>
      </c>
      <c r="C276" s="104"/>
      <c r="D276" s="253"/>
      <c r="E276" s="76"/>
    </row>
    <row r="277" spans="1:5" ht="14.4" x14ac:dyDescent="0.3">
      <c r="A277" s="140"/>
      <c r="B277" s="30" t="s">
        <v>104</v>
      </c>
      <c r="C277" s="104"/>
      <c r="D277" s="253"/>
      <c r="E277" s="76"/>
    </row>
    <row r="278" spans="1:5" ht="14.4" x14ac:dyDescent="0.3">
      <c r="A278" s="140"/>
      <c r="B278" s="30" t="s">
        <v>90</v>
      </c>
      <c r="C278" s="104"/>
      <c r="D278" s="253"/>
      <c r="E278" s="76"/>
    </row>
    <row r="279" spans="1:5" ht="14.4" x14ac:dyDescent="0.3">
      <c r="A279" s="140"/>
      <c r="B279" s="30" t="s">
        <v>82</v>
      </c>
      <c r="C279" s="104"/>
      <c r="D279" s="253"/>
      <c r="E279" s="76"/>
    </row>
    <row r="280" spans="1:5" ht="14.4" x14ac:dyDescent="0.3">
      <c r="A280" s="140"/>
      <c r="B280" s="30" t="s">
        <v>142</v>
      </c>
      <c r="C280" s="104" t="s">
        <v>141</v>
      </c>
      <c r="D280" s="253"/>
      <c r="E280" s="76"/>
    </row>
    <row r="281" spans="1:5" ht="14.4" x14ac:dyDescent="0.3">
      <c r="A281" s="140"/>
      <c r="B281" s="172" t="s">
        <v>74</v>
      </c>
      <c r="C281" s="105"/>
      <c r="D281" s="253"/>
      <c r="E281" s="76"/>
    </row>
    <row r="282" spans="1:5" ht="15" thickBot="1" x14ac:dyDescent="0.35">
      <c r="A282" s="140"/>
      <c r="B282" s="31" t="s">
        <v>183</v>
      </c>
      <c r="C282" s="104" t="s">
        <v>141</v>
      </c>
      <c r="D282" s="254"/>
      <c r="E282" s="76"/>
    </row>
    <row r="283" spans="1:5" ht="15" thickTop="1" thickBot="1" x14ac:dyDescent="0.3">
      <c r="A283" s="140"/>
      <c r="B283" s="14" t="s">
        <v>113</v>
      </c>
      <c r="C283" s="15"/>
      <c r="D283" s="18">
        <f>+SUM(D254:D282)</f>
        <v>0</v>
      </c>
      <c r="E283" s="18">
        <f>+SUM(E254:E282)</f>
        <v>0</v>
      </c>
    </row>
    <row r="284" spans="1:5" ht="15" thickTop="1" thickBot="1" x14ac:dyDescent="0.3">
      <c r="A284" s="141"/>
      <c r="B284" s="135" t="s">
        <v>165</v>
      </c>
      <c r="C284" s="153">
        <f>+E1</f>
        <v>2023</v>
      </c>
      <c r="D284" s="263">
        <f>+D253+D283-E283</f>
        <v>0</v>
      </c>
      <c r="E284" s="264"/>
    </row>
    <row r="285" spans="1:5" ht="15" thickTop="1" x14ac:dyDescent="0.3">
      <c r="A285" s="142" t="s">
        <v>166</v>
      </c>
      <c r="B285" s="28" t="s">
        <v>92</v>
      </c>
      <c r="C285" s="104"/>
      <c r="D285" s="75"/>
      <c r="E285" s="258"/>
    </row>
    <row r="286" spans="1:5" ht="14.4" x14ac:dyDescent="0.3">
      <c r="A286" s="142"/>
      <c r="B286" s="29" t="s">
        <v>51</v>
      </c>
      <c r="C286" s="104"/>
      <c r="D286" s="75"/>
      <c r="E286" s="253"/>
    </row>
    <row r="287" spans="1:5" ht="14.4" x14ac:dyDescent="0.3">
      <c r="A287" s="142"/>
      <c r="B287" s="29" t="s">
        <v>77</v>
      </c>
      <c r="C287" s="104"/>
      <c r="D287" s="75"/>
      <c r="E287" s="253"/>
    </row>
    <row r="288" spans="1:5" ht="14.4" x14ac:dyDescent="0.3">
      <c r="A288" s="142"/>
      <c r="B288" s="29" t="s">
        <v>96</v>
      </c>
      <c r="C288" s="104"/>
      <c r="D288" s="75"/>
      <c r="E288" s="253"/>
    </row>
    <row r="289" spans="1:5" ht="14.4" x14ac:dyDescent="0.3">
      <c r="A289" s="142"/>
      <c r="B289" s="29" t="s">
        <v>93</v>
      </c>
      <c r="C289" s="104"/>
      <c r="D289" s="75"/>
      <c r="E289" s="253"/>
    </row>
    <row r="290" spans="1:5" ht="14.4" x14ac:dyDescent="0.3">
      <c r="A290" s="142"/>
      <c r="B290" s="29" t="s">
        <v>91</v>
      </c>
      <c r="C290" s="104"/>
      <c r="D290" s="75"/>
      <c r="E290" s="253"/>
    </row>
    <row r="291" spans="1:5" ht="14.4" x14ac:dyDescent="0.3">
      <c r="A291" s="142"/>
      <c r="B291" s="29" t="s">
        <v>20</v>
      </c>
      <c r="C291" s="104"/>
      <c r="D291" s="76"/>
      <c r="E291" s="253"/>
    </row>
    <row r="292" spans="1:5" ht="14.4" x14ac:dyDescent="0.3">
      <c r="A292" s="142"/>
      <c r="B292" s="29" t="s">
        <v>140</v>
      </c>
      <c r="C292" s="104" t="s">
        <v>141</v>
      </c>
      <c r="D292" s="76"/>
      <c r="E292" s="253"/>
    </row>
    <row r="293" spans="1:5" ht="14.4" x14ac:dyDescent="0.3">
      <c r="A293" s="142"/>
      <c r="B293" s="29" t="s">
        <v>172</v>
      </c>
      <c r="C293" s="104" t="s">
        <v>141</v>
      </c>
      <c r="D293" s="76"/>
      <c r="E293" s="253"/>
    </row>
    <row r="294" spans="1:5" ht="14.4" x14ac:dyDescent="0.3">
      <c r="A294" s="140"/>
      <c r="B294" s="31" t="s">
        <v>182</v>
      </c>
      <c r="C294" s="104" t="s">
        <v>141</v>
      </c>
      <c r="D294" s="76"/>
      <c r="E294" s="257"/>
    </row>
    <row r="295" spans="1:5" ht="14.4" x14ac:dyDescent="0.3">
      <c r="A295" s="142"/>
      <c r="B295" s="30" t="s">
        <v>15</v>
      </c>
      <c r="C295" s="104"/>
      <c r="D295" s="252"/>
      <c r="E295" s="76"/>
    </row>
    <row r="296" spans="1:5" ht="14.4" x14ac:dyDescent="0.3">
      <c r="A296" s="142"/>
      <c r="B296" s="30" t="s">
        <v>60</v>
      </c>
      <c r="C296" s="104"/>
      <c r="D296" s="253"/>
      <c r="E296" s="76"/>
    </row>
    <row r="297" spans="1:5" ht="14.4" x14ac:dyDescent="0.3">
      <c r="A297" s="142"/>
      <c r="B297" s="30" t="s">
        <v>62</v>
      </c>
      <c r="C297" s="104"/>
      <c r="D297" s="253"/>
      <c r="E297" s="76"/>
    </row>
    <row r="298" spans="1:5" ht="14.4" x14ac:dyDescent="0.3">
      <c r="A298" s="142"/>
      <c r="B298" s="30" t="s">
        <v>63</v>
      </c>
      <c r="C298" s="104"/>
      <c r="D298" s="253"/>
      <c r="E298" s="76"/>
    </row>
    <row r="299" spans="1:5" ht="14.4" x14ac:dyDescent="0.3">
      <c r="A299" s="142"/>
      <c r="B299" s="30" t="s">
        <v>79</v>
      </c>
      <c r="C299" s="104"/>
      <c r="D299" s="253"/>
      <c r="E299" s="76"/>
    </row>
    <row r="300" spans="1:5" ht="14.4" x14ac:dyDescent="0.3">
      <c r="A300" s="142"/>
      <c r="B300" s="30" t="s">
        <v>87</v>
      </c>
      <c r="C300" s="104"/>
      <c r="D300" s="253"/>
      <c r="E300" s="76"/>
    </row>
    <row r="301" spans="1:5" ht="14.4" x14ac:dyDescent="0.3">
      <c r="A301" s="142"/>
      <c r="B301" s="30" t="s">
        <v>66</v>
      </c>
      <c r="C301" s="104"/>
      <c r="D301" s="253"/>
      <c r="E301" s="76"/>
    </row>
    <row r="302" spans="1:5" ht="14.4" x14ac:dyDescent="0.3">
      <c r="A302" s="142"/>
      <c r="B302" s="30" t="s">
        <v>18</v>
      </c>
      <c r="C302" s="104"/>
      <c r="D302" s="253"/>
      <c r="E302" s="76"/>
    </row>
    <row r="303" spans="1:5" ht="14.4" x14ac:dyDescent="0.3">
      <c r="A303" s="140"/>
      <c r="B303" s="30" t="s">
        <v>80</v>
      </c>
      <c r="C303" s="104"/>
      <c r="D303" s="253"/>
      <c r="E303" s="76"/>
    </row>
    <row r="304" spans="1:5" ht="14.4" x14ac:dyDescent="0.3">
      <c r="A304" s="140"/>
      <c r="B304" s="30" t="s">
        <v>88</v>
      </c>
      <c r="C304" s="104"/>
      <c r="D304" s="253"/>
      <c r="E304" s="76"/>
    </row>
    <row r="305" spans="1:5" ht="14.4" x14ac:dyDescent="0.3">
      <c r="A305" s="140"/>
      <c r="B305" s="30" t="s">
        <v>81</v>
      </c>
      <c r="C305" s="104"/>
      <c r="D305" s="253"/>
      <c r="E305" s="76"/>
    </row>
    <row r="306" spans="1:5" ht="14.4" x14ac:dyDescent="0.3">
      <c r="A306" s="140"/>
      <c r="B306" s="30" t="s">
        <v>89</v>
      </c>
      <c r="C306" s="104"/>
      <c r="D306" s="253"/>
      <c r="E306" s="76"/>
    </row>
    <row r="307" spans="1:5" ht="14.4" x14ac:dyDescent="0.3">
      <c r="A307" s="140"/>
      <c r="B307" s="30" t="s">
        <v>19</v>
      </c>
      <c r="C307" s="104"/>
      <c r="D307" s="253"/>
      <c r="E307" s="76"/>
    </row>
    <row r="308" spans="1:5" ht="14.4" x14ac:dyDescent="0.3">
      <c r="A308" s="140"/>
      <c r="B308" s="30" t="s">
        <v>104</v>
      </c>
      <c r="C308" s="104"/>
      <c r="D308" s="253"/>
      <c r="E308" s="76"/>
    </row>
    <row r="309" spans="1:5" ht="14.4" x14ac:dyDescent="0.3">
      <c r="A309" s="140"/>
      <c r="B309" s="30" t="s">
        <v>90</v>
      </c>
      <c r="C309" s="104"/>
      <c r="D309" s="253"/>
      <c r="E309" s="76"/>
    </row>
    <row r="310" spans="1:5" ht="14.4" x14ac:dyDescent="0.3">
      <c r="A310" s="140"/>
      <c r="B310" s="30" t="s">
        <v>82</v>
      </c>
      <c r="C310" s="104"/>
      <c r="D310" s="253"/>
      <c r="E310" s="76"/>
    </row>
    <row r="311" spans="1:5" ht="14.4" x14ac:dyDescent="0.3">
      <c r="A311" s="140"/>
      <c r="B311" s="30" t="s">
        <v>142</v>
      </c>
      <c r="C311" s="104" t="s">
        <v>141</v>
      </c>
      <c r="D311" s="253"/>
      <c r="E311" s="76"/>
    </row>
    <row r="312" spans="1:5" ht="14.4" x14ac:dyDescent="0.3">
      <c r="A312" s="140"/>
      <c r="B312" s="172" t="s">
        <v>74</v>
      </c>
      <c r="C312" s="105"/>
      <c r="D312" s="253"/>
      <c r="E312" s="76"/>
    </row>
    <row r="313" spans="1:5" ht="15" thickBot="1" x14ac:dyDescent="0.35">
      <c r="A313" s="140"/>
      <c r="B313" s="31" t="s">
        <v>183</v>
      </c>
      <c r="C313" s="104" t="s">
        <v>141</v>
      </c>
      <c r="D313" s="254"/>
      <c r="E313" s="76"/>
    </row>
    <row r="314" spans="1:5" ht="15" thickTop="1" thickBot="1" x14ac:dyDescent="0.3">
      <c r="A314" s="140"/>
      <c r="B314" s="14" t="s">
        <v>143</v>
      </c>
      <c r="C314" s="15"/>
      <c r="D314" s="18">
        <f>+SUM(D285:D313)</f>
        <v>0</v>
      </c>
      <c r="E314" s="18">
        <f>+SUM(E285:E313)</f>
        <v>0</v>
      </c>
    </row>
    <row r="315" spans="1:5" ht="15" thickTop="1" thickBot="1" x14ac:dyDescent="0.3">
      <c r="A315" s="141"/>
      <c r="B315" s="135" t="s">
        <v>167</v>
      </c>
      <c r="C315" s="136">
        <f>+E1</f>
        <v>2023</v>
      </c>
      <c r="D315" s="263">
        <f>+D284+D314-E314</f>
        <v>0</v>
      </c>
      <c r="E315" s="264"/>
    </row>
    <row r="316" spans="1:5" ht="15" thickTop="1" x14ac:dyDescent="0.3">
      <c r="A316" s="142" t="s">
        <v>168</v>
      </c>
      <c r="B316" s="28" t="s">
        <v>92</v>
      </c>
      <c r="C316" s="104"/>
      <c r="D316" s="75"/>
      <c r="E316" s="258"/>
    </row>
    <row r="317" spans="1:5" ht="14.4" x14ac:dyDescent="0.3">
      <c r="A317" s="142"/>
      <c r="B317" s="29" t="s">
        <v>51</v>
      </c>
      <c r="C317" s="104"/>
      <c r="D317" s="75"/>
      <c r="E317" s="253"/>
    </row>
    <row r="318" spans="1:5" ht="14.4" x14ac:dyDescent="0.3">
      <c r="A318" s="142"/>
      <c r="B318" s="29" t="s">
        <v>77</v>
      </c>
      <c r="C318" s="104"/>
      <c r="D318" s="75"/>
      <c r="E318" s="253"/>
    </row>
    <row r="319" spans="1:5" ht="14.4" x14ac:dyDescent="0.3">
      <c r="A319" s="142"/>
      <c r="B319" s="29" t="s">
        <v>96</v>
      </c>
      <c r="C319" s="104"/>
      <c r="D319" s="75"/>
      <c r="E319" s="253"/>
    </row>
    <row r="320" spans="1:5" ht="14.4" x14ac:dyDescent="0.3">
      <c r="A320" s="142"/>
      <c r="B320" s="29" t="s">
        <v>93</v>
      </c>
      <c r="C320" s="104"/>
      <c r="D320" s="75"/>
      <c r="E320" s="253"/>
    </row>
    <row r="321" spans="1:5" ht="14.4" x14ac:dyDescent="0.3">
      <c r="A321" s="142"/>
      <c r="B321" s="29" t="s">
        <v>91</v>
      </c>
      <c r="C321" s="104"/>
      <c r="D321" s="75"/>
      <c r="E321" s="253"/>
    </row>
    <row r="322" spans="1:5" ht="14.4" x14ac:dyDescent="0.3">
      <c r="A322" s="142"/>
      <c r="B322" s="29" t="s">
        <v>20</v>
      </c>
      <c r="C322" s="104"/>
      <c r="D322" s="76"/>
      <c r="E322" s="253"/>
    </row>
    <row r="323" spans="1:5" ht="14.4" x14ac:dyDescent="0.3">
      <c r="A323" s="142"/>
      <c r="B323" s="29" t="s">
        <v>140</v>
      </c>
      <c r="C323" s="104" t="s">
        <v>141</v>
      </c>
      <c r="D323" s="76"/>
      <c r="E323" s="253"/>
    </row>
    <row r="324" spans="1:5" ht="14.4" x14ac:dyDescent="0.3">
      <c r="A324" s="142"/>
      <c r="B324" s="29" t="s">
        <v>172</v>
      </c>
      <c r="C324" s="104" t="s">
        <v>141</v>
      </c>
      <c r="D324" s="76"/>
      <c r="E324" s="253"/>
    </row>
    <row r="325" spans="1:5" ht="14.4" x14ac:dyDescent="0.3">
      <c r="A325" s="140"/>
      <c r="B325" s="31" t="s">
        <v>182</v>
      </c>
      <c r="C325" s="104" t="s">
        <v>141</v>
      </c>
      <c r="D325" s="76"/>
      <c r="E325" s="257"/>
    </row>
    <row r="326" spans="1:5" ht="14.4" x14ac:dyDescent="0.3">
      <c r="A326" s="142"/>
      <c r="B326" s="30" t="s">
        <v>15</v>
      </c>
      <c r="C326" s="104"/>
      <c r="D326" s="252"/>
      <c r="E326" s="76"/>
    </row>
    <row r="327" spans="1:5" ht="14.4" x14ac:dyDescent="0.3">
      <c r="A327" s="142"/>
      <c r="B327" s="30" t="s">
        <v>60</v>
      </c>
      <c r="C327" s="104"/>
      <c r="D327" s="253"/>
      <c r="E327" s="76"/>
    </row>
    <row r="328" spans="1:5" ht="14.4" x14ac:dyDescent="0.3">
      <c r="A328" s="142"/>
      <c r="B328" s="30" t="s">
        <v>62</v>
      </c>
      <c r="C328" s="104"/>
      <c r="D328" s="253"/>
      <c r="E328" s="76"/>
    </row>
    <row r="329" spans="1:5" ht="14.4" x14ac:dyDescent="0.3">
      <c r="A329" s="142"/>
      <c r="B329" s="30" t="s">
        <v>63</v>
      </c>
      <c r="C329" s="104"/>
      <c r="D329" s="253"/>
      <c r="E329" s="76"/>
    </row>
    <row r="330" spans="1:5" ht="14.4" x14ac:dyDescent="0.3">
      <c r="A330" s="142"/>
      <c r="B330" s="30" t="s">
        <v>79</v>
      </c>
      <c r="C330" s="104"/>
      <c r="D330" s="253"/>
      <c r="E330" s="76"/>
    </row>
    <row r="331" spans="1:5" ht="14.4" x14ac:dyDescent="0.3">
      <c r="A331" s="142"/>
      <c r="B331" s="30" t="s">
        <v>87</v>
      </c>
      <c r="C331" s="104"/>
      <c r="D331" s="253"/>
      <c r="E331" s="76"/>
    </row>
    <row r="332" spans="1:5" ht="14.4" x14ac:dyDescent="0.3">
      <c r="A332" s="142"/>
      <c r="B332" s="30" t="s">
        <v>66</v>
      </c>
      <c r="C332" s="104"/>
      <c r="D332" s="253"/>
      <c r="E332" s="76"/>
    </row>
    <row r="333" spans="1:5" ht="14.4" x14ac:dyDescent="0.3">
      <c r="A333" s="142"/>
      <c r="B333" s="30" t="s">
        <v>18</v>
      </c>
      <c r="C333" s="104"/>
      <c r="D333" s="253"/>
      <c r="E333" s="76"/>
    </row>
    <row r="334" spans="1:5" ht="14.4" x14ac:dyDescent="0.3">
      <c r="A334" s="140"/>
      <c r="B334" s="30" t="s">
        <v>80</v>
      </c>
      <c r="C334" s="104"/>
      <c r="D334" s="253"/>
      <c r="E334" s="76"/>
    </row>
    <row r="335" spans="1:5" ht="14.4" x14ac:dyDescent="0.3">
      <c r="A335" s="140"/>
      <c r="B335" s="30" t="s">
        <v>88</v>
      </c>
      <c r="C335" s="104"/>
      <c r="D335" s="253"/>
      <c r="E335" s="76"/>
    </row>
    <row r="336" spans="1:5" ht="14.4" x14ac:dyDescent="0.3">
      <c r="A336" s="140"/>
      <c r="B336" s="30" t="s">
        <v>81</v>
      </c>
      <c r="C336" s="104"/>
      <c r="D336" s="253"/>
      <c r="E336" s="76"/>
    </row>
    <row r="337" spans="1:5" ht="14.4" x14ac:dyDescent="0.3">
      <c r="A337" s="140"/>
      <c r="B337" s="30" t="s">
        <v>89</v>
      </c>
      <c r="C337" s="104"/>
      <c r="D337" s="253"/>
      <c r="E337" s="76"/>
    </row>
    <row r="338" spans="1:5" ht="14.4" x14ac:dyDescent="0.3">
      <c r="A338" s="140"/>
      <c r="B338" s="30" t="s">
        <v>19</v>
      </c>
      <c r="C338" s="104"/>
      <c r="D338" s="253"/>
      <c r="E338" s="76"/>
    </row>
    <row r="339" spans="1:5" ht="14.4" x14ac:dyDescent="0.3">
      <c r="A339" s="140"/>
      <c r="B339" s="30" t="s">
        <v>104</v>
      </c>
      <c r="C339" s="104"/>
      <c r="D339" s="253"/>
      <c r="E339" s="76"/>
    </row>
    <row r="340" spans="1:5" ht="14.4" x14ac:dyDescent="0.3">
      <c r="A340" s="140"/>
      <c r="B340" s="30" t="s">
        <v>90</v>
      </c>
      <c r="C340" s="104"/>
      <c r="D340" s="253"/>
      <c r="E340" s="76"/>
    </row>
    <row r="341" spans="1:5" ht="14.4" x14ac:dyDescent="0.3">
      <c r="A341" s="140"/>
      <c r="B341" s="30" t="s">
        <v>82</v>
      </c>
      <c r="C341" s="104"/>
      <c r="D341" s="253"/>
      <c r="E341" s="76"/>
    </row>
    <row r="342" spans="1:5" ht="14.4" x14ac:dyDescent="0.3">
      <c r="A342" s="140"/>
      <c r="B342" s="30" t="s">
        <v>142</v>
      </c>
      <c r="C342" s="104" t="s">
        <v>141</v>
      </c>
      <c r="D342" s="253"/>
      <c r="E342" s="76"/>
    </row>
    <row r="343" spans="1:5" ht="14.4" x14ac:dyDescent="0.3">
      <c r="A343" s="140"/>
      <c r="B343" s="172" t="s">
        <v>74</v>
      </c>
      <c r="C343" s="105"/>
      <c r="D343" s="253"/>
      <c r="E343" s="76"/>
    </row>
    <row r="344" spans="1:5" ht="15" thickBot="1" x14ac:dyDescent="0.35">
      <c r="A344" s="140"/>
      <c r="B344" s="31" t="s">
        <v>183</v>
      </c>
      <c r="C344" s="104" t="s">
        <v>141</v>
      </c>
      <c r="D344" s="254"/>
      <c r="E344" s="76"/>
    </row>
    <row r="345" spans="1:5" ht="15" thickTop="1" thickBot="1" x14ac:dyDescent="0.3">
      <c r="A345" s="140"/>
      <c r="B345" s="14" t="s">
        <v>114</v>
      </c>
      <c r="C345" s="15"/>
      <c r="D345" s="18">
        <f>+SUM(D316:D344)</f>
        <v>0</v>
      </c>
      <c r="E345" s="18">
        <f>+SUM(E316:E344)</f>
        <v>0</v>
      </c>
    </row>
    <row r="346" spans="1:5" ht="15" thickTop="1" thickBot="1" x14ac:dyDescent="0.3">
      <c r="A346" s="141"/>
      <c r="B346" s="135" t="s">
        <v>169</v>
      </c>
      <c r="C346" s="136">
        <f>+E1</f>
        <v>2023</v>
      </c>
      <c r="D346" s="263">
        <f>+D315+D345-E345</f>
        <v>0</v>
      </c>
      <c r="E346" s="264"/>
    </row>
    <row r="347" spans="1:5" ht="15" thickTop="1" x14ac:dyDescent="0.3">
      <c r="A347" s="142" t="s">
        <v>170</v>
      </c>
      <c r="B347" s="28" t="s">
        <v>92</v>
      </c>
      <c r="C347" s="104"/>
      <c r="D347" s="75"/>
      <c r="E347" s="258"/>
    </row>
    <row r="348" spans="1:5" ht="14.4" x14ac:dyDescent="0.3">
      <c r="A348" s="142"/>
      <c r="B348" s="29" t="s">
        <v>51</v>
      </c>
      <c r="C348" s="104"/>
      <c r="D348" s="75"/>
      <c r="E348" s="253"/>
    </row>
    <row r="349" spans="1:5" ht="14.4" x14ac:dyDescent="0.3">
      <c r="A349" s="142"/>
      <c r="B349" s="29" t="s">
        <v>77</v>
      </c>
      <c r="C349" s="104"/>
      <c r="D349" s="75"/>
      <c r="E349" s="253"/>
    </row>
    <row r="350" spans="1:5" ht="14.4" x14ac:dyDescent="0.3">
      <c r="A350" s="142"/>
      <c r="B350" s="29" t="s">
        <v>96</v>
      </c>
      <c r="C350" s="104"/>
      <c r="D350" s="75"/>
      <c r="E350" s="253"/>
    </row>
    <row r="351" spans="1:5" ht="14.4" x14ac:dyDescent="0.3">
      <c r="A351" s="142"/>
      <c r="B351" s="29" t="s">
        <v>93</v>
      </c>
      <c r="C351" s="104"/>
      <c r="D351" s="75"/>
      <c r="E351" s="253"/>
    </row>
    <row r="352" spans="1:5" ht="14.4" x14ac:dyDescent="0.3">
      <c r="A352" s="142"/>
      <c r="B352" s="29" t="s">
        <v>91</v>
      </c>
      <c r="C352" s="104"/>
      <c r="D352" s="75"/>
      <c r="E352" s="253"/>
    </row>
    <row r="353" spans="1:5" ht="14.4" x14ac:dyDescent="0.3">
      <c r="A353" s="142"/>
      <c r="B353" s="29" t="s">
        <v>20</v>
      </c>
      <c r="C353" s="104"/>
      <c r="D353" s="76"/>
      <c r="E353" s="253"/>
    </row>
    <row r="354" spans="1:5" ht="14.4" x14ac:dyDescent="0.3">
      <c r="A354" s="142"/>
      <c r="B354" s="29" t="s">
        <v>140</v>
      </c>
      <c r="C354" s="104" t="s">
        <v>141</v>
      </c>
      <c r="D354" s="76"/>
      <c r="E354" s="253"/>
    </row>
    <row r="355" spans="1:5" ht="14.4" x14ac:dyDescent="0.3">
      <c r="A355" s="142"/>
      <c r="B355" s="29" t="s">
        <v>172</v>
      </c>
      <c r="C355" s="104" t="s">
        <v>141</v>
      </c>
      <c r="D355" s="76"/>
      <c r="E355" s="253"/>
    </row>
    <row r="356" spans="1:5" ht="14.4" x14ac:dyDescent="0.3">
      <c r="A356" s="140"/>
      <c r="B356" s="31" t="s">
        <v>182</v>
      </c>
      <c r="C356" s="104" t="s">
        <v>141</v>
      </c>
      <c r="D356" s="76"/>
      <c r="E356" s="257"/>
    </row>
    <row r="357" spans="1:5" ht="14.4" x14ac:dyDescent="0.3">
      <c r="A357" s="142"/>
      <c r="B357" s="30" t="s">
        <v>15</v>
      </c>
      <c r="C357" s="104"/>
      <c r="D357" s="252"/>
      <c r="E357" s="76"/>
    </row>
    <row r="358" spans="1:5" ht="14.4" x14ac:dyDescent="0.3">
      <c r="A358" s="142"/>
      <c r="B358" s="30" t="s">
        <v>60</v>
      </c>
      <c r="C358" s="104"/>
      <c r="D358" s="253"/>
      <c r="E358" s="76"/>
    </row>
    <row r="359" spans="1:5" ht="14.4" x14ac:dyDescent="0.3">
      <c r="A359" s="142"/>
      <c r="B359" s="30" t="s">
        <v>62</v>
      </c>
      <c r="C359" s="104"/>
      <c r="D359" s="253"/>
      <c r="E359" s="76"/>
    </row>
    <row r="360" spans="1:5" ht="14.4" x14ac:dyDescent="0.3">
      <c r="A360" s="142"/>
      <c r="B360" s="30" t="s">
        <v>63</v>
      </c>
      <c r="C360" s="104"/>
      <c r="D360" s="253"/>
      <c r="E360" s="76"/>
    </row>
    <row r="361" spans="1:5" ht="14.4" x14ac:dyDescent="0.3">
      <c r="A361" s="142"/>
      <c r="B361" s="30" t="s">
        <v>79</v>
      </c>
      <c r="C361" s="104"/>
      <c r="D361" s="253"/>
      <c r="E361" s="76"/>
    </row>
    <row r="362" spans="1:5" ht="14.4" x14ac:dyDescent="0.3">
      <c r="A362" s="142"/>
      <c r="B362" s="30" t="s">
        <v>87</v>
      </c>
      <c r="C362" s="104"/>
      <c r="D362" s="253"/>
      <c r="E362" s="76"/>
    </row>
    <row r="363" spans="1:5" ht="14.4" x14ac:dyDescent="0.3">
      <c r="A363" s="142"/>
      <c r="B363" s="30" t="s">
        <v>66</v>
      </c>
      <c r="C363" s="104"/>
      <c r="D363" s="253"/>
      <c r="E363" s="76"/>
    </row>
    <row r="364" spans="1:5" ht="14.4" x14ac:dyDescent="0.3">
      <c r="A364" s="142"/>
      <c r="B364" s="30" t="s">
        <v>18</v>
      </c>
      <c r="C364" s="104"/>
      <c r="D364" s="253"/>
      <c r="E364" s="76"/>
    </row>
    <row r="365" spans="1:5" ht="14.4" x14ac:dyDescent="0.3">
      <c r="A365" s="142"/>
      <c r="B365" s="30" t="s">
        <v>80</v>
      </c>
      <c r="C365" s="104"/>
      <c r="D365" s="253"/>
      <c r="E365" s="76"/>
    </row>
    <row r="366" spans="1:5" ht="14.4" x14ac:dyDescent="0.3">
      <c r="A366" s="142"/>
      <c r="B366" s="30" t="s">
        <v>88</v>
      </c>
      <c r="C366" s="104"/>
      <c r="D366" s="253"/>
      <c r="E366" s="76"/>
    </row>
    <row r="367" spans="1:5" ht="14.4" x14ac:dyDescent="0.3">
      <c r="A367" s="140"/>
      <c r="B367" s="30" t="s">
        <v>81</v>
      </c>
      <c r="C367" s="104"/>
      <c r="D367" s="253"/>
      <c r="E367" s="76"/>
    </row>
    <row r="368" spans="1:5" ht="14.4" x14ac:dyDescent="0.3">
      <c r="A368" s="140"/>
      <c r="B368" s="30" t="s">
        <v>89</v>
      </c>
      <c r="C368" s="104"/>
      <c r="D368" s="253"/>
      <c r="E368" s="76"/>
    </row>
    <row r="369" spans="1:5" ht="14.4" x14ac:dyDescent="0.3">
      <c r="A369" s="140"/>
      <c r="B369" s="30" t="s">
        <v>19</v>
      </c>
      <c r="C369" s="104"/>
      <c r="D369" s="253"/>
      <c r="E369" s="76"/>
    </row>
    <row r="370" spans="1:5" ht="14.4" x14ac:dyDescent="0.3">
      <c r="A370" s="140"/>
      <c r="B370" s="30" t="s">
        <v>104</v>
      </c>
      <c r="C370" s="104"/>
      <c r="D370" s="253"/>
      <c r="E370" s="76"/>
    </row>
    <row r="371" spans="1:5" ht="14.4" x14ac:dyDescent="0.3">
      <c r="A371" s="140"/>
      <c r="B371" s="30" t="s">
        <v>90</v>
      </c>
      <c r="C371" s="104"/>
      <c r="D371" s="253"/>
      <c r="E371" s="76"/>
    </row>
    <row r="372" spans="1:5" ht="14.4" x14ac:dyDescent="0.3">
      <c r="A372" s="140"/>
      <c r="B372" s="30" t="s">
        <v>82</v>
      </c>
      <c r="C372" s="104"/>
      <c r="D372" s="253"/>
      <c r="E372" s="76"/>
    </row>
    <row r="373" spans="1:5" ht="14.4" x14ac:dyDescent="0.3">
      <c r="A373" s="140"/>
      <c r="B373" s="30" t="s">
        <v>142</v>
      </c>
      <c r="C373" s="104" t="s">
        <v>141</v>
      </c>
      <c r="D373" s="253"/>
      <c r="E373" s="76"/>
    </row>
    <row r="374" spans="1:5" ht="14.4" x14ac:dyDescent="0.3">
      <c r="A374" s="140"/>
      <c r="B374" s="172" t="s">
        <v>74</v>
      </c>
      <c r="C374" s="105"/>
      <c r="D374" s="253"/>
      <c r="E374" s="76"/>
    </row>
    <row r="375" spans="1:5" ht="15" thickBot="1" x14ac:dyDescent="0.35">
      <c r="A375" s="140"/>
      <c r="B375" s="31" t="s">
        <v>183</v>
      </c>
      <c r="C375" s="104" t="s">
        <v>141</v>
      </c>
      <c r="D375" s="254"/>
      <c r="E375" s="76"/>
    </row>
    <row r="376" spans="1:5" ht="15" thickTop="1" thickBot="1" x14ac:dyDescent="0.3">
      <c r="A376" s="146"/>
      <c r="B376" s="42" t="s">
        <v>115</v>
      </c>
      <c r="C376" s="43"/>
      <c r="D376" s="18">
        <f>+SUM(D347:D375)</f>
        <v>0</v>
      </c>
      <c r="E376" s="18">
        <f>+SUM(E347:E375)</f>
        <v>0</v>
      </c>
    </row>
    <row r="377" spans="1:5" ht="15" thickTop="1" thickBot="1" x14ac:dyDescent="0.3">
      <c r="A377" s="147"/>
      <c r="B377" s="44" t="s">
        <v>4</v>
      </c>
      <c r="C377" s="45"/>
      <c r="D377" s="18">
        <f>+D376+D345+D314+D283+D252+D221+D190+D159+D128+D97+D66+D35</f>
        <v>0</v>
      </c>
      <c r="E377" s="18">
        <f>+SUM(E376+E345+E314+E283+E252+E221+E190+E159+E128+E97+E66+E35)</f>
        <v>0</v>
      </c>
    </row>
    <row r="378" spans="1:5" ht="15" thickTop="1" thickBot="1" x14ac:dyDescent="0.3">
      <c r="A378" s="148"/>
      <c r="B378" s="152" t="s">
        <v>171</v>
      </c>
      <c r="C378" s="154">
        <f>+E1</f>
        <v>2023</v>
      </c>
      <c r="D378" s="267">
        <f>+D4+D377-E377</f>
        <v>0</v>
      </c>
      <c r="E378" s="268"/>
    </row>
    <row r="379" spans="1:5" ht="14.4" thickTop="1" x14ac:dyDescent="0.25">
      <c r="A379" s="149"/>
      <c r="B379" s="16"/>
      <c r="D379" s="2"/>
      <c r="E379" s="3"/>
    </row>
    <row r="380" spans="1:5" x14ac:dyDescent="0.25">
      <c r="A380" s="266"/>
      <c r="B380" s="265"/>
      <c r="C380" s="22"/>
      <c r="D380" s="3"/>
      <c r="E380" s="3"/>
    </row>
    <row r="381" spans="1:5" x14ac:dyDescent="0.25">
      <c r="D381" s="269"/>
      <c r="E381" s="269"/>
    </row>
    <row r="382" spans="1:5" x14ac:dyDescent="0.25">
      <c r="D382" s="5"/>
      <c r="E382" s="5"/>
    </row>
    <row r="383" spans="1:5" x14ac:dyDescent="0.25">
      <c r="A383" s="265"/>
      <c r="B383" s="265"/>
      <c r="C383" s="22"/>
      <c r="D383" s="5"/>
      <c r="E383" s="5"/>
    </row>
    <row r="384" spans="1:5" x14ac:dyDescent="0.25">
      <c r="A384" s="151"/>
      <c r="B384" s="23"/>
      <c r="C384" s="6"/>
      <c r="D384" s="5"/>
      <c r="E384" s="5"/>
    </row>
  </sheetData>
  <sheetProtection algorithmName="SHA-512" hashValue="qWnc754cI20jGEKCdg9fhp0bj7ZNugWOoZkedcangbUe8DUq6uSC0hOOgq7BK4E18dJo+Ig9o0cmcSqQ8acMGA==" saltValue="BjOlRwimMkIIJrKyAAfMeg==" spinCount="100000" sheet="1" selectLockedCells="1"/>
  <dataConsolidate/>
  <mergeCells count="42">
    <mergeCell ref="A383:B383"/>
    <mergeCell ref="A380:B380"/>
    <mergeCell ref="D129:E129"/>
    <mergeCell ref="D160:E160"/>
    <mergeCell ref="D315:E315"/>
    <mergeCell ref="D346:E346"/>
    <mergeCell ref="D378:E378"/>
    <mergeCell ref="D191:E191"/>
    <mergeCell ref="D222:E222"/>
    <mergeCell ref="D253:E253"/>
    <mergeCell ref="D381:E381"/>
    <mergeCell ref="D284:E284"/>
    <mergeCell ref="D264:D282"/>
    <mergeCell ref="E285:E294"/>
    <mergeCell ref="D295:D313"/>
    <mergeCell ref="E316:E325"/>
    <mergeCell ref="D4:E4"/>
    <mergeCell ref="D36:E36"/>
    <mergeCell ref="D67:E67"/>
    <mergeCell ref="D98:E98"/>
    <mergeCell ref="E192:E201"/>
    <mergeCell ref="E223:E232"/>
    <mergeCell ref="D233:D251"/>
    <mergeCell ref="E254:E263"/>
    <mergeCell ref="E347:E356"/>
    <mergeCell ref="D326:D344"/>
    <mergeCell ref="A1:B1"/>
    <mergeCell ref="D357:D375"/>
    <mergeCell ref="B3:D3"/>
    <mergeCell ref="E6:E15"/>
    <mergeCell ref="D16:D34"/>
    <mergeCell ref="D47:D65"/>
    <mergeCell ref="E37:E46"/>
    <mergeCell ref="E68:E77"/>
    <mergeCell ref="D78:D96"/>
    <mergeCell ref="E99:E108"/>
    <mergeCell ref="D109:D127"/>
    <mergeCell ref="E130:E139"/>
    <mergeCell ref="D140:D158"/>
    <mergeCell ref="E161:E170"/>
    <mergeCell ref="D171:D189"/>
    <mergeCell ref="D202:D220"/>
  </mergeCells>
  <phoneticPr fontId="0" type="noConversion"/>
  <dataValidations count="1">
    <dataValidation errorStyle="warning" allowBlank="1" showInputMessage="1" showErrorMessage="1" promptTitle="Sélectionnez l'occurence exacte" sqref="B31:B32 B62:B63 B93:B94 B124:B125 B155:B156 B186:B187 B217:B218 B248:B249 B279:B280 B310:B311 B341:B342 B372:B373" xr:uid="{00000000-0002-0000-0100-000000000000}"/>
  </dataValidations>
  <pageMargins left="0.78740157480314965" right="0" top="0.43307086614173229" bottom="0.39370078740157483" header="0.27559055118110237" footer="0.51181102362204722"/>
  <pageSetup paperSize="9" scale="79" orientation="portrait" r:id="rId1"/>
  <headerFooter alignWithMargins="0"/>
  <rowBreaks count="5" manualBreakCount="5">
    <brk id="67" max="4" man="1"/>
    <brk id="129" max="4" man="1"/>
    <brk id="191" max="4" man="1"/>
    <brk id="253" max="4" man="1"/>
    <brk id="315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7">
    <tabColor rgb="FF00B050"/>
  </sheetPr>
  <dimension ref="A1:E380"/>
  <sheetViews>
    <sheetView view="pageLayout" zoomScaleNormal="100" workbookViewId="0">
      <selection activeCell="C7" sqref="C7"/>
    </sheetView>
  </sheetViews>
  <sheetFormatPr baseColWidth="10" defaultColWidth="3.6640625" defaultRowHeight="13.8" x14ac:dyDescent="0.25"/>
  <cols>
    <col min="1" max="1" width="8.33203125" style="150" customWidth="1"/>
    <col min="2" max="2" width="37.5546875" style="100" customWidth="1"/>
    <col min="3" max="3" width="27" style="4" customWidth="1"/>
    <col min="4" max="5" width="14.5546875" style="7" customWidth="1"/>
    <col min="6" max="6" width="13.88671875" style="24" customWidth="1"/>
    <col min="7" max="7" width="36.6640625" style="24" customWidth="1"/>
    <col min="8" max="16384" width="3.6640625" style="24"/>
  </cols>
  <sheetData>
    <row r="1" spans="1:5" s="171" customFormat="1" ht="14.4" x14ac:dyDescent="0.3">
      <c r="A1" s="270">
        <f>+Inventaire!B5</f>
        <v>0</v>
      </c>
      <c r="B1" s="271"/>
      <c r="C1" s="168"/>
      <c r="D1" s="169" t="s">
        <v>146</v>
      </c>
      <c r="E1" s="170">
        <f>+Inventaire!A3</f>
        <v>2023</v>
      </c>
    </row>
    <row r="2" spans="1:5" x14ac:dyDescent="0.25">
      <c r="B2" s="103"/>
    </row>
    <row r="3" spans="1:5" x14ac:dyDescent="0.25">
      <c r="A3" s="102"/>
      <c r="B3" s="106" t="str">
        <f>+Inventaire!A14</f>
        <v>Compte courant n°2</v>
      </c>
      <c r="C3" s="107">
        <f>+Inventaire!B14</f>
        <v>0</v>
      </c>
      <c r="D3" s="102"/>
      <c r="E3" s="102"/>
    </row>
    <row r="4" spans="1:5" x14ac:dyDescent="0.25">
      <c r="A4" s="149"/>
      <c r="D4" s="2"/>
      <c r="E4" s="2"/>
    </row>
    <row r="5" spans="1:5" x14ac:dyDescent="0.25">
      <c r="A5" s="138"/>
      <c r="B5" s="133" t="s">
        <v>147</v>
      </c>
      <c r="C5" s="134">
        <f>+C3</f>
        <v>0</v>
      </c>
      <c r="D5" s="259">
        <f>+Inventaire!D14</f>
        <v>0</v>
      </c>
      <c r="E5" s="260"/>
    </row>
    <row r="6" spans="1:5" x14ac:dyDescent="0.25">
      <c r="A6" s="138"/>
      <c r="B6" s="129" t="s">
        <v>1</v>
      </c>
      <c r="C6" s="131"/>
      <c r="D6" s="132" t="s">
        <v>2</v>
      </c>
      <c r="E6" s="132" t="s">
        <v>3</v>
      </c>
    </row>
    <row r="7" spans="1:5" ht="14.4" x14ac:dyDescent="0.3">
      <c r="A7" s="155" t="s">
        <v>148</v>
      </c>
      <c r="B7" s="156" t="s">
        <v>92</v>
      </c>
      <c r="C7" s="104"/>
      <c r="D7" s="75"/>
      <c r="E7" s="252"/>
    </row>
    <row r="8" spans="1:5" ht="14.4" x14ac:dyDescent="0.3">
      <c r="A8" s="155"/>
      <c r="B8" s="157" t="s">
        <v>51</v>
      </c>
      <c r="C8" s="104"/>
      <c r="D8" s="75"/>
      <c r="E8" s="253"/>
    </row>
    <row r="9" spans="1:5" ht="14.4" x14ac:dyDescent="0.3">
      <c r="A9" s="155"/>
      <c r="B9" s="157" t="s">
        <v>77</v>
      </c>
      <c r="C9" s="104"/>
      <c r="D9" s="75"/>
      <c r="E9" s="253"/>
    </row>
    <row r="10" spans="1:5" ht="14.4" x14ac:dyDescent="0.3">
      <c r="A10" s="155"/>
      <c r="B10" s="157" t="s">
        <v>96</v>
      </c>
      <c r="C10" s="104"/>
      <c r="D10" s="75"/>
      <c r="E10" s="253"/>
    </row>
    <row r="11" spans="1:5" ht="14.4" x14ac:dyDescent="0.3">
      <c r="A11" s="138"/>
      <c r="B11" s="157" t="s">
        <v>93</v>
      </c>
      <c r="C11" s="104"/>
      <c r="D11" s="75"/>
      <c r="E11" s="253"/>
    </row>
    <row r="12" spans="1:5" ht="14.4" x14ac:dyDescent="0.3">
      <c r="A12" s="138"/>
      <c r="B12" s="157" t="s">
        <v>91</v>
      </c>
      <c r="C12" s="104"/>
      <c r="D12" s="75"/>
      <c r="E12" s="253"/>
    </row>
    <row r="13" spans="1:5" ht="14.4" x14ac:dyDescent="0.3">
      <c r="A13" s="138"/>
      <c r="B13" s="157" t="s">
        <v>20</v>
      </c>
      <c r="C13" s="104"/>
      <c r="D13" s="76"/>
      <c r="E13" s="253"/>
    </row>
    <row r="14" spans="1:5" ht="14.4" x14ac:dyDescent="0.3">
      <c r="A14" s="138"/>
      <c r="B14" s="157" t="s">
        <v>140</v>
      </c>
      <c r="C14" s="104" t="s">
        <v>141</v>
      </c>
      <c r="D14" s="76"/>
      <c r="E14" s="253"/>
    </row>
    <row r="15" spans="1:5" ht="14.4" x14ac:dyDescent="0.3">
      <c r="A15" s="138"/>
      <c r="B15" s="157" t="s">
        <v>172</v>
      </c>
      <c r="C15" s="104" t="s">
        <v>141</v>
      </c>
      <c r="D15" s="76"/>
      <c r="E15" s="253"/>
    </row>
    <row r="16" spans="1:5" ht="14.4" x14ac:dyDescent="0.3">
      <c r="A16" s="138"/>
      <c r="B16" s="158" t="s">
        <v>182</v>
      </c>
      <c r="C16" s="104" t="s">
        <v>141</v>
      </c>
      <c r="D16" s="76"/>
      <c r="E16" s="257"/>
    </row>
    <row r="17" spans="1:5" ht="14.4" x14ac:dyDescent="0.3">
      <c r="A17" s="138"/>
      <c r="B17" s="159" t="s">
        <v>15</v>
      </c>
      <c r="C17" s="104"/>
      <c r="D17" s="252"/>
      <c r="E17" s="76"/>
    </row>
    <row r="18" spans="1:5" ht="14.4" x14ac:dyDescent="0.3">
      <c r="A18" s="138"/>
      <c r="B18" s="159" t="s">
        <v>60</v>
      </c>
      <c r="C18" s="104"/>
      <c r="D18" s="253"/>
      <c r="E18" s="76"/>
    </row>
    <row r="19" spans="1:5" ht="14.4" x14ac:dyDescent="0.3">
      <c r="A19" s="138"/>
      <c r="B19" s="159" t="s">
        <v>62</v>
      </c>
      <c r="C19" s="104"/>
      <c r="D19" s="253"/>
      <c r="E19" s="76"/>
    </row>
    <row r="20" spans="1:5" ht="14.4" x14ac:dyDescent="0.3">
      <c r="A20" s="138"/>
      <c r="B20" s="159" t="s">
        <v>63</v>
      </c>
      <c r="C20" s="104"/>
      <c r="D20" s="253"/>
      <c r="E20" s="76"/>
    </row>
    <row r="21" spans="1:5" ht="14.4" x14ac:dyDescent="0.3">
      <c r="A21" s="138"/>
      <c r="B21" s="159" t="s">
        <v>79</v>
      </c>
      <c r="C21" s="104"/>
      <c r="D21" s="253"/>
      <c r="E21" s="76"/>
    </row>
    <row r="22" spans="1:5" ht="14.4" x14ac:dyDescent="0.3">
      <c r="A22" s="138"/>
      <c r="B22" s="159" t="s">
        <v>87</v>
      </c>
      <c r="C22" s="104"/>
      <c r="D22" s="253"/>
      <c r="E22" s="76"/>
    </row>
    <row r="23" spans="1:5" ht="14.4" x14ac:dyDescent="0.3">
      <c r="A23" s="138"/>
      <c r="B23" s="159" t="s">
        <v>66</v>
      </c>
      <c r="C23" s="104"/>
      <c r="D23" s="253"/>
      <c r="E23" s="76"/>
    </row>
    <row r="24" spans="1:5" ht="14.4" x14ac:dyDescent="0.3">
      <c r="A24" s="138"/>
      <c r="B24" s="159" t="s">
        <v>18</v>
      </c>
      <c r="C24" s="104"/>
      <c r="D24" s="253"/>
      <c r="E24" s="76"/>
    </row>
    <row r="25" spans="1:5" ht="14.4" x14ac:dyDescent="0.3">
      <c r="A25" s="138"/>
      <c r="B25" s="159" t="s">
        <v>80</v>
      </c>
      <c r="C25" s="104"/>
      <c r="D25" s="253"/>
      <c r="E25" s="76"/>
    </row>
    <row r="26" spans="1:5" ht="14.4" x14ac:dyDescent="0.3">
      <c r="A26" s="138"/>
      <c r="B26" s="159" t="s">
        <v>88</v>
      </c>
      <c r="C26" s="104"/>
      <c r="D26" s="253"/>
      <c r="E26" s="76"/>
    </row>
    <row r="27" spans="1:5" ht="14.4" x14ac:dyDescent="0.3">
      <c r="A27" s="138"/>
      <c r="B27" s="159" t="s">
        <v>81</v>
      </c>
      <c r="C27" s="104"/>
      <c r="D27" s="253"/>
      <c r="E27" s="76"/>
    </row>
    <row r="28" spans="1:5" ht="14.4" x14ac:dyDescent="0.3">
      <c r="A28" s="138"/>
      <c r="B28" s="159" t="s">
        <v>89</v>
      </c>
      <c r="C28" s="104"/>
      <c r="D28" s="253"/>
      <c r="E28" s="76"/>
    </row>
    <row r="29" spans="1:5" ht="14.4" x14ac:dyDescent="0.3">
      <c r="A29" s="138"/>
      <c r="B29" s="159" t="s">
        <v>19</v>
      </c>
      <c r="C29" s="104"/>
      <c r="D29" s="253"/>
      <c r="E29" s="76"/>
    </row>
    <row r="30" spans="1:5" ht="14.4" x14ac:dyDescent="0.3">
      <c r="A30" s="138"/>
      <c r="B30" s="159" t="s">
        <v>104</v>
      </c>
      <c r="C30" s="104"/>
      <c r="D30" s="253"/>
      <c r="E30" s="76"/>
    </row>
    <row r="31" spans="1:5" ht="14.4" x14ac:dyDescent="0.3">
      <c r="A31" s="138"/>
      <c r="B31" s="159" t="s">
        <v>90</v>
      </c>
      <c r="C31" s="104"/>
      <c r="D31" s="253"/>
      <c r="E31" s="76"/>
    </row>
    <row r="32" spans="1:5" ht="14.4" x14ac:dyDescent="0.3">
      <c r="A32" s="138"/>
      <c r="B32" s="159" t="s">
        <v>82</v>
      </c>
      <c r="C32" s="104"/>
      <c r="D32" s="253"/>
      <c r="E32" s="76"/>
    </row>
    <row r="33" spans="1:5" ht="14.4" x14ac:dyDescent="0.3">
      <c r="A33" s="138"/>
      <c r="B33" s="159" t="s">
        <v>142</v>
      </c>
      <c r="C33" s="104" t="s">
        <v>141</v>
      </c>
      <c r="D33" s="253"/>
      <c r="E33" s="76"/>
    </row>
    <row r="34" spans="1:5" ht="14.4" x14ac:dyDescent="0.3">
      <c r="A34" s="138"/>
      <c r="B34" s="172" t="s">
        <v>74</v>
      </c>
      <c r="C34" s="105"/>
      <c r="D34" s="253"/>
      <c r="E34" s="76"/>
    </row>
    <row r="35" spans="1:5" ht="15" thickBot="1" x14ac:dyDescent="0.35">
      <c r="A35" s="138"/>
      <c r="B35" s="158" t="s">
        <v>184</v>
      </c>
      <c r="C35" s="104" t="s">
        <v>141</v>
      </c>
      <c r="D35" s="254"/>
      <c r="E35" s="76"/>
    </row>
    <row r="36" spans="1:5" ht="15" thickTop="1" thickBot="1" x14ac:dyDescent="0.3">
      <c r="A36" s="138"/>
      <c r="B36" s="129" t="s">
        <v>105</v>
      </c>
      <c r="C36" s="130"/>
      <c r="D36" s="160">
        <f>+SUM(D7:D34)</f>
        <v>0</v>
      </c>
      <c r="E36" s="160">
        <f>+SUM(E7:E35)</f>
        <v>0</v>
      </c>
    </row>
    <row r="37" spans="1:5" ht="15" thickTop="1" thickBot="1" x14ac:dyDescent="0.3">
      <c r="A37" s="164"/>
      <c r="B37" s="161" t="s">
        <v>150</v>
      </c>
      <c r="C37" s="162">
        <f>+C3</f>
        <v>0</v>
      </c>
      <c r="D37" s="261">
        <f>+D5+D36-E36</f>
        <v>0</v>
      </c>
      <c r="E37" s="262"/>
    </row>
    <row r="38" spans="1:5" ht="15" thickTop="1" x14ac:dyDescent="0.3">
      <c r="A38" s="142" t="s">
        <v>149</v>
      </c>
      <c r="B38" s="28" t="s">
        <v>92</v>
      </c>
      <c r="C38" s="104"/>
      <c r="D38" s="75"/>
      <c r="E38" s="258"/>
    </row>
    <row r="39" spans="1:5" ht="14.4" x14ac:dyDescent="0.3">
      <c r="A39" s="142"/>
      <c r="B39" s="29" t="s">
        <v>51</v>
      </c>
      <c r="C39" s="104"/>
      <c r="D39" s="75"/>
      <c r="E39" s="253"/>
    </row>
    <row r="40" spans="1:5" ht="14.4" x14ac:dyDescent="0.3">
      <c r="A40" s="142"/>
      <c r="B40" s="29" t="s">
        <v>77</v>
      </c>
      <c r="C40" s="104"/>
      <c r="D40" s="75"/>
      <c r="E40" s="253"/>
    </row>
    <row r="41" spans="1:5" ht="14.4" x14ac:dyDescent="0.3">
      <c r="A41" s="142"/>
      <c r="B41" s="29" t="s">
        <v>96</v>
      </c>
      <c r="C41" s="104"/>
      <c r="D41" s="75"/>
      <c r="E41" s="253"/>
    </row>
    <row r="42" spans="1:5" ht="14.4" x14ac:dyDescent="0.3">
      <c r="A42" s="142"/>
      <c r="B42" s="29" t="s">
        <v>93</v>
      </c>
      <c r="C42" s="104"/>
      <c r="D42" s="75"/>
      <c r="E42" s="253"/>
    </row>
    <row r="43" spans="1:5" ht="14.4" x14ac:dyDescent="0.3">
      <c r="A43" s="142"/>
      <c r="B43" s="29" t="s">
        <v>91</v>
      </c>
      <c r="C43" s="104"/>
      <c r="D43" s="75"/>
      <c r="E43" s="253"/>
    </row>
    <row r="44" spans="1:5" ht="14.4" x14ac:dyDescent="0.3">
      <c r="A44" s="142"/>
      <c r="B44" s="29" t="s">
        <v>20</v>
      </c>
      <c r="C44" s="104"/>
      <c r="D44" s="76"/>
      <c r="E44" s="253"/>
    </row>
    <row r="45" spans="1:5" ht="14.4" x14ac:dyDescent="0.3">
      <c r="A45" s="142"/>
      <c r="B45" s="29" t="s">
        <v>140</v>
      </c>
      <c r="C45" s="104" t="s">
        <v>141</v>
      </c>
      <c r="D45" s="76"/>
      <c r="E45" s="253"/>
    </row>
    <row r="46" spans="1:5" ht="14.4" x14ac:dyDescent="0.3">
      <c r="A46" s="142"/>
      <c r="B46" s="29" t="s">
        <v>172</v>
      </c>
      <c r="C46" s="104" t="s">
        <v>141</v>
      </c>
      <c r="D46" s="76"/>
      <c r="E46" s="253"/>
    </row>
    <row r="47" spans="1:5" ht="14.4" x14ac:dyDescent="0.3">
      <c r="A47" s="140"/>
      <c r="B47" s="31" t="s">
        <v>182</v>
      </c>
      <c r="C47" s="104" t="s">
        <v>141</v>
      </c>
      <c r="D47" s="76"/>
      <c r="E47" s="257"/>
    </row>
    <row r="48" spans="1:5" ht="14.4" x14ac:dyDescent="0.3">
      <c r="A48" s="142"/>
      <c r="B48" s="30" t="s">
        <v>15</v>
      </c>
      <c r="C48" s="104"/>
      <c r="D48" s="252"/>
      <c r="E48" s="76"/>
    </row>
    <row r="49" spans="1:5" ht="14.4" x14ac:dyDescent="0.3">
      <c r="A49" s="142"/>
      <c r="B49" s="30" t="s">
        <v>60</v>
      </c>
      <c r="C49" s="104"/>
      <c r="D49" s="253"/>
      <c r="E49" s="76"/>
    </row>
    <row r="50" spans="1:5" ht="14.4" x14ac:dyDescent="0.3">
      <c r="A50" s="142"/>
      <c r="B50" s="30" t="s">
        <v>62</v>
      </c>
      <c r="C50" s="104"/>
      <c r="D50" s="253"/>
      <c r="E50" s="76"/>
    </row>
    <row r="51" spans="1:5" ht="14.4" x14ac:dyDescent="0.3">
      <c r="A51" s="142"/>
      <c r="B51" s="30" t="s">
        <v>63</v>
      </c>
      <c r="C51" s="104"/>
      <c r="D51" s="253"/>
      <c r="E51" s="76"/>
    </row>
    <row r="52" spans="1:5" ht="14.4" x14ac:dyDescent="0.3">
      <c r="A52" s="142"/>
      <c r="B52" s="30" t="s">
        <v>79</v>
      </c>
      <c r="C52" s="104"/>
      <c r="D52" s="253"/>
      <c r="E52" s="76"/>
    </row>
    <row r="53" spans="1:5" ht="14.4" x14ac:dyDescent="0.3">
      <c r="A53" s="142"/>
      <c r="B53" s="30" t="s">
        <v>87</v>
      </c>
      <c r="C53" s="104"/>
      <c r="D53" s="253"/>
      <c r="E53" s="76"/>
    </row>
    <row r="54" spans="1:5" ht="14.4" x14ac:dyDescent="0.3">
      <c r="A54" s="142"/>
      <c r="B54" s="30" t="s">
        <v>66</v>
      </c>
      <c r="C54" s="104"/>
      <c r="D54" s="253"/>
      <c r="E54" s="76"/>
    </row>
    <row r="55" spans="1:5" ht="14.4" x14ac:dyDescent="0.3">
      <c r="A55" s="142"/>
      <c r="B55" s="30" t="s">
        <v>18</v>
      </c>
      <c r="C55" s="104"/>
      <c r="D55" s="253"/>
      <c r="E55" s="76"/>
    </row>
    <row r="56" spans="1:5" ht="14.4" x14ac:dyDescent="0.3">
      <c r="A56" s="142"/>
      <c r="B56" s="30" t="s">
        <v>80</v>
      </c>
      <c r="C56" s="104"/>
      <c r="D56" s="253"/>
      <c r="E56" s="76"/>
    </row>
    <row r="57" spans="1:5" ht="14.4" x14ac:dyDescent="0.3">
      <c r="A57" s="142"/>
      <c r="B57" s="30" t="s">
        <v>88</v>
      </c>
      <c r="C57" s="104"/>
      <c r="D57" s="253"/>
      <c r="E57" s="76"/>
    </row>
    <row r="58" spans="1:5" ht="14.4" x14ac:dyDescent="0.3">
      <c r="A58" s="142"/>
      <c r="B58" s="30" t="s">
        <v>81</v>
      </c>
      <c r="C58" s="104"/>
      <c r="D58" s="253"/>
      <c r="E58" s="76"/>
    </row>
    <row r="59" spans="1:5" ht="14.4" x14ac:dyDescent="0.3">
      <c r="A59" s="142"/>
      <c r="B59" s="30" t="s">
        <v>89</v>
      </c>
      <c r="C59" s="104"/>
      <c r="D59" s="253"/>
      <c r="E59" s="76"/>
    </row>
    <row r="60" spans="1:5" ht="14.4" x14ac:dyDescent="0.3">
      <c r="A60" s="142"/>
      <c r="B60" s="30" t="s">
        <v>19</v>
      </c>
      <c r="C60" s="104"/>
      <c r="D60" s="253"/>
      <c r="E60" s="76"/>
    </row>
    <row r="61" spans="1:5" ht="14.4" x14ac:dyDescent="0.3">
      <c r="A61" s="142"/>
      <c r="B61" s="30" t="s">
        <v>104</v>
      </c>
      <c r="C61" s="104"/>
      <c r="D61" s="253"/>
      <c r="E61" s="76"/>
    </row>
    <row r="62" spans="1:5" ht="14.4" x14ac:dyDescent="0.3">
      <c r="A62" s="139"/>
      <c r="B62" s="30" t="s">
        <v>90</v>
      </c>
      <c r="C62" s="104"/>
      <c r="D62" s="253"/>
      <c r="E62" s="76"/>
    </row>
    <row r="63" spans="1:5" ht="14.4" x14ac:dyDescent="0.3">
      <c r="A63" s="140"/>
      <c r="B63" s="30" t="s">
        <v>82</v>
      </c>
      <c r="C63" s="104"/>
      <c r="D63" s="253"/>
      <c r="E63" s="76"/>
    </row>
    <row r="64" spans="1:5" ht="14.4" x14ac:dyDescent="0.3">
      <c r="A64" s="140"/>
      <c r="B64" s="30" t="s">
        <v>142</v>
      </c>
      <c r="C64" s="104" t="s">
        <v>141</v>
      </c>
      <c r="D64" s="253"/>
      <c r="E64" s="76"/>
    </row>
    <row r="65" spans="1:5" ht="14.4" x14ac:dyDescent="0.3">
      <c r="A65" s="140"/>
      <c r="B65" s="172" t="s">
        <v>74</v>
      </c>
      <c r="C65" s="105"/>
      <c r="D65" s="253"/>
      <c r="E65" s="76"/>
    </row>
    <row r="66" spans="1:5" ht="15" thickBot="1" x14ac:dyDescent="0.35">
      <c r="A66" s="140"/>
      <c r="B66" s="31" t="s">
        <v>184</v>
      </c>
      <c r="C66" s="104" t="s">
        <v>141</v>
      </c>
      <c r="D66" s="254"/>
      <c r="E66" s="76"/>
    </row>
    <row r="67" spans="1:5" ht="15" thickTop="1" thickBot="1" x14ac:dyDescent="0.3">
      <c r="A67" s="140"/>
      <c r="B67" s="14" t="s">
        <v>106</v>
      </c>
      <c r="C67" s="15"/>
      <c r="D67" s="18">
        <f>+SUM(D38:D66)</f>
        <v>0</v>
      </c>
      <c r="E67" s="18">
        <f>+SUM(E38:E66)</f>
        <v>0</v>
      </c>
    </row>
    <row r="68" spans="1:5" ht="15" thickTop="1" thickBot="1" x14ac:dyDescent="0.3">
      <c r="A68" s="141"/>
      <c r="B68" s="135" t="s">
        <v>151</v>
      </c>
      <c r="C68" s="136">
        <f>+C3</f>
        <v>0</v>
      </c>
      <c r="D68" s="263">
        <f>+D37+D67-E67</f>
        <v>0</v>
      </c>
      <c r="E68" s="264"/>
    </row>
    <row r="69" spans="1:5" ht="15" thickTop="1" x14ac:dyDescent="0.3">
      <c r="A69" s="142" t="s">
        <v>152</v>
      </c>
      <c r="B69" s="28" t="s">
        <v>92</v>
      </c>
      <c r="C69" s="104"/>
      <c r="D69" s="75"/>
      <c r="E69" s="258"/>
    </row>
    <row r="70" spans="1:5" ht="14.4" x14ac:dyDescent="0.3">
      <c r="A70" s="142"/>
      <c r="B70" s="29" t="s">
        <v>51</v>
      </c>
      <c r="C70" s="104"/>
      <c r="D70" s="75"/>
      <c r="E70" s="253"/>
    </row>
    <row r="71" spans="1:5" ht="14.4" x14ac:dyDescent="0.3">
      <c r="A71" s="142"/>
      <c r="B71" s="29" t="s">
        <v>77</v>
      </c>
      <c r="C71" s="104"/>
      <c r="D71" s="75"/>
      <c r="E71" s="253"/>
    </row>
    <row r="72" spans="1:5" ht="14.4" x14ac:dyDescent="0.3">
      <c r="A72" s="142"/>
      <c r="B72" s="29" t="s">
        <v>96</v>
      </c>
      <c r="C72" s="104"/>
      <c r="D72" s="75"/>
      <c r="E72" s="253"/>
    </row>
    <row r="73" spans="1:5" ht="14.4" x14ac:dyDescent="0.3">
      <c r="A73" s="142"/>
      <c r="B73" s="29" t="s">
        <v>93</v>
      </c>
      <c r="C73" s="104"/>
      <c r="D73" s="75"/>
      <c r="E73" s="253"/>
    </row>
    <row r="74" spans="1:5" ht="14.4" x14ac:dyDescent="0.3">
      <c r="A74" s="142"/>
      <c r="B74" s="29" t="s">
        <v>91</v>
      </c>
      <c r="C74" s="104"/>
      <c r="D74" s="75"/>
      <c r="E74" s="253"/>
    </row>
    <row r="75" spans="1:5" ht="14.4" x14ac:dyDescent="0.3">
      <c r="A75" s="142"/>
      <c r="B75" s="29" t="s">
        <v>20</v>
      </c>
      <c r="C75" s="104"/>
      <c r="D75" s="76"/>
      <c r="E75" s="253"/>
    </row>
    <row r="76" spans="1:5" ht="14.4" x14ac:dyDescent="0.3">
      <c r="A76" s="142"/>
      <c r="B76" s="29" t="s">
        <v>140</v>
      </c>
      <c r="C76" s="104" t="s">
        <v>141</v>
      </c>
      <c r="D76" s="76"/>
      <c r="E76" s="253"/>
    </row>
    <row r="77" spans="1:5" ht="14.4" x14ac:dyDescent="0.3">
      <c r="A77" s="142"/>
      <c r="B77" s="29" t="s">
        <v>172</v>
      </c>
      <c r="C77" s="104" t="s">
        <v>141</v>
      </c>
      <c r="D77" s="76"/>
      <c r="E77" s="253"/>
    </row>
    <row r="78" spans="1:5" ht="14.4" x14ac:dyDescent="0.3">
      <c r="A78" s="140"/>
      <c r="B78" s="31" t="s">
        <v>182</v>
      </c>
      <c r="C78" s="104" t="s">
        <v>141</v>
      </c>
      <c r="D78" s="76"/>
      <c r="E78" s="257"/>
    </row>
    <row r="79" spans="1:5" ht="14.4" x14ac:dyDescent="0.3">
      <c r="A79" s="142"/>
      <c r="B79" s="30" t="s">
        <v>15</v>
      </c>
      <c r="C79" s="104"/>
      <c r="D79" s="252"/>
      <c r="E79" s="76"/>
    </row>
    <row r="80" spans="1:5" ht="14.4" x14ac:dyDescent="0.3">
      <c r="A80" s="142"/>
      <c r="B80" s="30" t="s">
        <v>60</v>
      </c>
      <c r="C80" s="104"/>
      <c r="D80" s="253"/>
      <c r="E80" s="76"/>
    </row>
    <row r="81" spans="1:5" ht="14.4" x14ac:dyDescent="0.3">
      <c r="A81" s="142"/>
      <c r="B81" s="30" t="s">
        <v>62</v>
      </c>
      <c r="C81" s="104"/>
      <c r="D81" s="253"/>
      <c r="E81" s="76"/>
    </row>
    <row r="82" spans="1:5" ht="14.4" x14ac:dyDescent="0.3">
      <c r="A82" s="142"/>
      <c r="B82" s="30" t="s">
        <v>63</v>
      </c>
      <c r="C82" s="104"/>
      <c r="D82" s="253"/>
      <c r="E82" s="76"/>
    </row>
    <row r="83" spans="1:5" ht="14.4" x14ac:dyDescent="0.3">
      <c r="A83" s="142"/>
      <c r="B83" s="30" t="s">
        <v>79</v>
      </c>
      <c r="C83" s="104"/>
      <c r="D83" s="253"/>
      <c r="E83" s="76"/>
    </row>
    <row r="84" spans="1:5" ht="14.4" x14ac:dyDescent="0.3">
      <c r="A84" s="142"/>
      <c r="B84" s="30" t="s">
        <v>87</v>
      </c>
      <c r="C84" s="104"/>
      <c r="D84" s="253"/>
      <c r="E84" s="76"/>
    </row>
    <row r="85" spans="1:5" ht="14.4" x14ac:dyDescent="0.3">
      <c r="A85" s="142"/>
      <c r="B85" s="30" t="s">
        <v>66</v>
      </c>
      <c r="C85" s="104"/>
      <c r="D85" s="253"/>
      <c r="E85" s="76"/>
    </row>
    <row r="86" spans="1:5" ht="14.4" x14ac:dyDescent="0.3">
      <c r="A86" s="142"/>
      <c r="B86" s="30" t="s">
        <v>18</v>
      </c>
      <c r="C86" s="104"/>
      <c r="D86" s="253"/>
      <c r="E86" s="76"/>
    </row>
    <row r="87" spans="1:5" ht="14.4" x14ac:dyDescent="0.3">
      <c r="A87" s="142"/>
      <c r="B87" s="30" t="s">
        <v>80</v>
      </c>
      <c r="C87" s="104"/>
      <c r="D87" s="253"/>
      <c r="E87" s="76"/>
    </row>
    <row r="88" spans="1:5" ht="14.4" x14ac:dyDescent="0.3">
      <c r="A88" s="142"/>
      <c r="B88" s="30" t="s">
        <v>88</v>
      </c>
      <c r="C88" s="104"/>
      <c r="D88" s="253"/>
      <c r="E88" s="76"/>
    </row>
    <row r="89" spans="1:5" ht="14.4" x14ac:dyDescent="0.3">
      <c r="A89" s="142"/>
      <c r="B89" s="30" t="s">
        <v>81</v>
      </c>
      <c r="C89" s="104"/>
      <c r="D89" s="253"/>
      <c r="E89" s="76"/>
    </row>
    <row r="90" spans="1:5" ht="14.4" x14ac:dyDescent="0.3">
      <c r="A90" s="142"/>
      <c r="B90" s="30" t="s">
        <v>89</v>
      </c>
      <c r="C90" s="104"/>
      <c r="D90" s="253"/>
      <c r="E90" s="76"/>
    </row>
    <row r="91" spans="1:5" ht="14.4" x14ac:dyDescent="0.3">
      <c r="A91" s="142"/>
      <c r="B91" s="30" t="s">
        <v>19</v>
      </c>
      <c r="C91" s="104"/>
      <c r="D91" s="253"/>
      <c r="E91" s="76"/>
    </row>
    <row r="92" spans="1:5" ht="14.4" x14ac:dyDescent="0.3">
      <c r="A92" s="140"/>
      <c r="B92" s="30" t="s">
        <v>104</v>
      </c>
      <c r="C92" s="104"/>
      <c r="D92" s="253"/>
      <c r="E92" s="76"/>
    </row>
    <row r="93" spans="1:5" ht="14.4" x14ac:dyDescent="0.3">
      <c r="A93" s="140"/>
      <c r="B93" s="30" t="s">
        <v>90</v>
      </c>
      <c r="C93" s="104"/>
      <c r="D93" s="253"/>
      <c r="E93" s="76"/>
    </row>
    <row r="94" spans="1:5" ht="14.4" x14ac:dyDescent="0.3">
      <c r="A94" s="140"/>
      <c r="B94" s="30" t="s">
        <v>82</v>
      </c>
      <c r="C94" s="104"/>
      <c r="D94" s="253"/>
      <c r="E94" s="76"/>
    </row>
    <row r="95" spans="1:5" ht="14.4" x14ac:dyDescent="0.3">
      <c r="A95" s="140"/>
      <c r="B95" s="30" t="s">
        <v>142</v>
      </c>
      <c r="C95" s="104" t="s">
        <v>141</v>
      </c>
      <c r="D95" s="253"/>
      <c r="E95" s="76"/>
    </row>
    <row r="96" spans="1:5" ht="14.4" x14ac:dyDescent="0.3">
      <c r="A96" s="140"/>
      <c r="B96" s="172" t="s">
        <v>74</v>
      </c>
      <c r="C96" s="105"/>
      <c r="D96" s="253"/>
      <c r="E96" s="76"/>
    </row>
    <row r="97" spans="1:5" ht="15" thickBot="1" x14ac:dyDescent="0.35">
      <c r="A97" s="140"/>
      <c r="B97" s="31" t="s">
        <v>184</v>
      </c>
      <c r="C97" s="104" t="s">
        <v>141</v>
      </c>
      <c r="D97" s="254"/>
      <c r="E97" s="76"/>
    </row>
    <row r="98" spans="1:5" ht="15" thickTop="1" thickBot="1" x14ac:dyDescent="0.3">
      <c r="A98" s="140"/>
      <c r="B98" s="14" t="s">
        <v>107</v>
      </c>
      <c r="C98" s="15"/>
      <c r="D98" s="18">
        <f>+SUM(D69:D97)</f>
        <v>0</v>
      </c>
      <c r="E98" s="18">
        <f>+SUM(E69:E97)</f>
        <v>0</v>
      </c>
    </row>
    <row r="99" spans="1:5" ht="15" thickTop="1" thickBot="1" x14ac:dyDescent="0.3">
      <c r="A99" s="141"/>
      <c r="B99" s="152" t="s">
        <v>153</v>
      </c>
      <c r="C99" s="136">
        <f>+C3</f>
        <v>0</v>
      </c>
      <c r="D99" s="263">
        <f>+D68+D98-E98</f>
        <v>0</v>
      </c>
      <c r="E99" s="264"/>
    </row>
    <row r="100" spans="1:5" ht="15" thickTop="1" x14ac:dyDescent="0.3">
      <c r="A100" s="142" t="s">
        <v>154</v>
      </c>
      <c r="B100" s="28" t="s">
        <v>92</v>
      </c>
      <c r="C100" s="104"/>
      <c r="D100" s="75"/>
      <c r="E100" s="258"/>
    </row>
    <row r="101" spans="1:5" ht="14.4" x14ac:dyDescent="0.3">
      <c r="A101" s="142"/>
      <c r="B101" s="29" t="s">
        <v>51</v>
      </c>
      <c r="C101" s="104"/>
      <c r="D101" s="75"/>
      <c r="E101" s="253"/>
    </row>
    <row r="102" spans="1:5" ht="14.4" x14ac:dyDescent="0.3">
      <c r="A102" s="142"/>
      <c r="B102" s="29" t="s">
        <v>77</v>
      </c>
      <c r="C102" s="104"/>
      <c r="D102" s="75"/>
      <c r="E102" s="253"/>
    </row>
    <row r="103" spans="1:5" ht="14.4" x14ac:dyDescent="0.3">
      <c r="A103" s="142"/>
      <c r="B103" s="29" t="s">
        <v>96</v>
      </c>
      <c r="C103" s="104"/>
      <c r="D103" s="75"/>
      <c r="E103" s="253"/>
    </row>
    <row r="104" spans="1:5" ht="14.4" x14ac:dyDescent="0.3">
      <c r="A104" s="142"/>
      <c r="B104" s="29" t="s">
        <v>93</v>
      </c>
      <c r="C104" s="104"/>
      <c r="D104" s="75"/>
      <c r="E104" s="253"/>
    </row>
    <row r="105" spans="1:5" ht="14.4" x14ac:dyDescent="0.3">
      <c r="A105" s="142"/>
      <c r="B105" s="29" t="s">
        <v>91</v>
      </c>
      <c r="C105" s="104"/>
      <c r="D105" s="75"/>
      <c r="E105" s="253"/>
    </row>
    <row r="106" spans="1:5" ht="14.4" x14ac:dyDescent="0.3">
      <c r="A106" s="142"/>
      <c r="B106" s="29" t="s">
        <v>20</v>
      </c>
      <c r="C106" s="104"/>
      <c r="D106" s="76"/>
      <c r="E106" s="253"/>
    </row>
    <row r="107" spans="1:5" ht="14.4" x14ac:dyDescent="0.3">
      <c r="A107" s="142"/>
      <c r="B107" s="29" t="s">
        <v>140</v>
      </c>
      <c r="C107" s="104" t="s">
        <v>141</v>
      </c>
      <c r="D107" s="76"/>
      <c r="E107" s="253"/>
    </row>
    <row r="108" spans="1:5" ht="14.4" x14ac:dyDescent="0.3">
      <c r="A108" s="142"/>
      <c r="B108" s="29" t="s">
        <v>172</v>
      </c>
      <c r="C108" s="104" t="s">
        <v>141</v>
      </c>
      <c r="D108" s="76"/>
      <c r="E108" s="253"/>
    </row>
    <row r="109" spans="1:5" ht="14.4" x14ac:dyDescent="0.3">
      <c r="A109" s="140"/>
      <c r="B109" s="31" t="s">
        <v>182</v>
      </c>
      <c r="C109" s="104" t="s">
        <v>141</v>
      </c>
      <c r="D109" s="76"/>
      <c r="E109" s="257"/>
    </row>
    <row r="110" spans="1:5" ht="14.4" x14ac:dyDescent="0.3">
      <c r="A110" s="142"/>
      <c r="B110" s="30" t="s">
        <v>15</v>
      </c>
      <c r="C110" s="104"/>
      <c r="D110" s="252"/>
      <c r="E110" s="76"/>
    </row>
    <row r="111" spans="1:5" ht="14.4" x14ac:dyDescent="0.3">
      <c r="A111" s="142"/>
      <c r="B111" s="30" t="s">
        <v>60</v>
      </c>
      <c r="C111" s="104"/>
      <c r="D111" s="253"/>
      <c r="E111" s="76"/>
    </row>
    <row r="112" spans="1:5" ht="14.4" x14ac:dyDescent="0.3">
      <c r="A112" s="142"/>
      <c r="B112" s="30" t="s">
        <v>62</v>
      </c>
      <c r="C112" s="104"/>
      <c r="D112" s="253"/>
      <c r="E112" s="76"/>
    </row>
    <row r="113" spans="1:5" ht="14.4" x14ac:dyDescent="0.3">
      <c r="A113" s="142"/>
      <c r="B113" s="30" t="s">
        <v>63</v>
      </c>
      <c r="C113" s="104"/>
      <c r="D113" s="253"/>
      <c r="E113" s="76"/>
    </row>
    <row r="114" spans="1:5" ht="14.4" x14ac:dyDescent="0.3">
      <c r="A114" s="142"/>
      <c r="B114" s="30" t="s">
        <v>79</v>
      </c>
      <c r="C114" s="104"/>
      <c r="D114" s="253"/>
      <c r="E114" s="76"/>
    </row>
    <row r="115" spans="1:5" ht="14.4" x14ac:dyDescent="0.3">
      <c r="A115" s="142"/>
      <c r="B115" s="30" t="s">
        <v>87</v>
      </c>
      <c r="C115" s="104"/>
      <c r="D115" s="253"/>
      <c r="E115" s="76"/>
    </row>
    <row r="116" spans="1:5" ht="14.4" x14ac:dyDescent="0.3">
      <c r="A116" s="142"/>
      <c r="B116" s="30" t="s">
        <v>66</v>
      </c>
      <c r="C116" s="104"/>
      <c r="D116" s="253"/>
      <c r="E116" s="76"/>
    </row>
    <row r="117" spans="1:5" ht="14.4" x14ac:dyDescent="0.3">
      <c r="A117" s="142"/>
      <c r="B117" s="30" t="s">
        <v>18</v>
      </c>
      <c r="C117" s="104"/>
      <c r="D117" s="253"/>
      <c r="E117" s="76"/>
    </row>
    <row r="118" spans="1:5" ht="14.4" x14ac:dyDescent="0.3">
      <c r="A118" s="142"/>
      <c r="B118" s="30" t="s">
        <v>80</v>
      </c>
      <c r="C118" s="104"/>
      <c r="D118" s="253"/>
      <c r="E118" s="76"/>
    </row>
    <row r="119" spans="1:5" ht="14.4" x14ac:dyDescent="0.3">
      <c r="A119" s="142"/>
      <c r="B119" s="30" t="s">
        <v>88</v>
      </c>
      <c r="C119" s="104"/>
      <c r="D119" s="253"/>
      <c r="E119" s="76"/>
    </row>
    <row r="120" spans="1:5" ht="14.4" x14ac:dyDescent="0.3">
      <c r="A120" s="142"/>
      <c r="B120" s="30" t="s">
        <v>81</v>
      </c>
      <c r="C120" s="104"/>
      <c r="D120" s="253"/>
      <c r="E120" s="76"/>
    </row>
    <row r="121" spans="1:5" ht="14.4" x14ac:dyDescent="0.3">
      <c r="A121" s="140"/>
      <c r="B121" s="30" t="s">
        <v>89</v>
      </c>
      <c r="C121" s="104"/>
      <c r="D121" s="253"/>
      <c r="E121" s="76"/>
    </row>
    <row r="122" spans="1:5" ht="14.4" x14ac:dyDescent="0.3">
      <c r="A122" s="140"/>
      <c r="B122" s="30" t="s">
        <v>19</v>
      </c>
      <c r="C122" s="104"/>
      <c r="D122" s="253"/>
      <c r="E122" s="76"/>
    </row>
    <row r="123" spans="1:5" ht="14.4" x14ac:dyDescent="0.3">
      <c r="A123" s="140"/>
      <c r="B123" s="30" t="s">
        <v>104</v>
      </c>
      <c r="C123" s="104"/>
      <c r="D123" s="253"/>
      <c r="E123" s="76"/>
    </row>
    <row r="124" spans="1:5" ht="14.4" x14ac:dyDescent="0.3">
      <c r="A124" s="140"/>
      <c r="B124" s="30" t="s">
        <v>90</v>
      </c>
      <c r="C124" s="104"/>
      <c r="D124" s="253"/>
      <c r="E124" s="76"/>
    </row>
    <row r="125" spans="1:5" ht="14.4" x14ac:dyDescent="0.3">
      <c r="A125" s="140"/>
      <c r="B125" s="30" t="s">
        <v>82</v>
      </c>
      <c r="C125" s="104"/>
      <c r="D125" s="253"/>
      <c r="E125" s="76"/>
    </row>
    <row r="126" spans="1:5" ht="14.4" x14ac:dyDescent="0.3">
      <c r="A126" s="140"/>
      <c r="B126" s="30" t="s">
        <v>142</v>
      </c>
      <c r="C126" s="104" t="s">
        <v>141</v>
      </c>
      <c r="D126" s="253"/>
      <c r="E126" s="76"/>
    </row>
    <row r="127" spans="1:5" ht="14.4" x14ac:dyDescent="0.3">
      <c r="A127" s="140"/>
      <c r="B127" s="172" t="s">
        <v>74</v>
      </c>
      <c r="C127" s="105"/>
      <c r="D127" s="253"/>
      <c r="E127" s="76"/>
    </row>
    <row r="128" spans="1:5" ht="15" thickBot="1" x14ac:dyDescent="0.35">
      <c r="A128" s="140"/>
      <c r="B128" s="31" t="s">
        <v>184</v>
      </c>
      <c r="C128" s="104" t="s">
        <v>141</v>
      </c>
      <c r="D128" s="254"/>
      <c r="E128" s="76"/>
    </row>
    <row r="129" spans="1:5" ht="15" thickTop="1" thickBot="1" x14ac:dyDescent="0.3">
      <c r="A129" s="140"/>
      <c r="B129" s="14" t="s">
        <v>108</v>
      </c>
      <c r="C129" s="15"/>
      <c r="D129" s="18">
        <f>+SUM(D100:D128)</f>
        <v>0</v>
      </c>
      <c r="E129" s="18">
        <f>+SUM(E100:E128)</f>
        <v>0</v>
      </c>
    </row>
    <row r="130" spans="1:5" ht="15" thickTop="1" thickBot="1" x14ac:dyDescent="0.3">
      <c r="A130" s="141"/>
      <c r="B130" s="135" t="s">
        <v>155</v>
      </c>
      <c r="C130" s="136">
        <f>+C3</f>
        <v>0</v>
      </c>
      <c r="D130" s="263">
        <f>+D99+D129-E129</f>
        <v>0</v>
      </c>
      <c r="E130" s="264"/>
    </row>
    <row r="131" spans="1:5" ht="15" thickTop="1" x14ac:dyDescent="0.3">
      <c r="A131" s="142" t="s">
        <v>156</v>
      </c>
      <c r="B131" s="28" t="s">
        <v>92</v>
      </c>
      <c r="C131" s="104"/>
      <c r="D131" s="75"/>
      <c r="E131" s="258"/>
    </row>
    <row r="132" spans="1:5" ht="14.4" x14ac:dyDescent="0.3">
      <c r="A132" s="139"/>
      <c r="B132" s="29" t="s">
        <v>51</v>
      </c>
      <c r="C132" s="104"/>
      <c r="D132" s="75"/>
      <c r="E132" s="253"/>
    </row>
    <row r="133" spans="1:5" ht="14.4" x14ac:dyDescent="0.3">
      <c r="A133" s="139"/>
      <c r="B133" s="29" t="s">
        <v>77</v>
      </c>
      <c r="C133" s="104"/>
      <c r="D133" s="75"/>
      <c r="E133" s="253"/>
    </row>
    <row r="134" spans="1:5" ht="14.4" x14ac:dyDescent="0.3">
      <c r="A134" s="139"/>
      <c r="B134" s="29" t="s">
        <v>96</v>
      </c>
      <c r="C134" s="104"/>
      <c r="D134" s="75"/>
      <c r="E134" s="253"/>
    </row>
    <row r="135" spans="1:5" ht="14.4" x14ac:dyDescent="0.3">
      <c r="A135" s="139"/>
      <c r="B135" s="29" t="s">
        <v>93</v>
      </c>
      <c r="C135" s="104"/>
      <c r="D135" s="75"/>
      <c r="E135" s="253"/>
    </row>
    <row r="136" spans="1:5" ht="14.4" x14ac:dyDescent="0.3">
      <c r="A136" s="139"/>
      <c r="B136" s="29" t="s">
        <v>91</v>
      </c>
      <c r="C136" s="104"/>
      <c r="D136" s="75"/>
      <c r="E136" s="253"/>
    </row>
    <row r="137" spans="1:5" ht="14.4" x14ac:dyDescent="0.3">
      <c r="A137" s="139"/>
      <c r="B137" s="29" t="s">
        <v>20</v>
      </c>
      <c r="C137" s="104"/>
      <c r="D137" s="76"/>
      <c r="E137" s="253"/>
    </row>
    <row r="138" spans="1:5" ht="14.4" x14ac:dyDescent="0.3">
      <c r="A138" s="139"/>
      <c r="B138" s="29" t="s">
        <v>140</v>
      </c>
      <c r="C138" s="104" t="s">
        <v>141</v>
      </c>
      <c r="D138" s="76"/>
      <c r="E138" s="253"/>
    </row>
    <row r="139" spans="1:5" ht="14.4" x14ac:dyDescent="0.3">
      <c r="A139" s="143"/>
      <c r="B139" s="29" t="s">
        <v>172</v>
      </c>
      <c r="C139" s="104" t="s">
        <v>141</v>
      </c>
      <c r="D139" s="76"/>
      <c r="E139" s="253"/>
    </row>
    <row r="140" spans="1:5" ht="14.4" x14ac:dyDescent="0.3">
      <c r="A140" s="140"/>
      <c r="B140" s="31" t="s">
        <v>182</v>
      </c>
      <c r="C140" s="104" t="s">
        <v>141</v>
      </c>
      <c r="D140" s="76"/>
      <c r="E140" s="257"/>
    </row>
    <row r="141" spans="1:5" ht="14.4" x14ac:dyDescent="0.3">
      <c r="A141" s="143"/>
      <c r="B141" s="30" t="s">
        <v>15</v>
      </c>
      <c r="C141" s="104"/>
      <c r="D141" s="252"/>
      <c r="E141" s="76"/>
    </row>
    <row r="142" spans="1:5" ht="14.4" x14ac:dyDescent="0.3">
      <c r="A142" s="143"/>
      <c r="B142" s="30" t="s">
        <v>60</v>
      </c>
      <c r="C142" s="104"/>
      <c r="D142" s="253"/>
      <c r="E142" s="76"/>
    </row>
    <row r="143" spans="1:5" ht="14.4" x14ac:dyDescent="0.3">
      <c r="A143" s="143"/>
      <c r="B143" s="30" t="s">
        <v>62</v>
      </c>
      <c r="C143" s="104"/>
      <c r="D143" s="253"/>
      <c r="E143" s="76"/>
    </row>
    <row r="144" spans="1:5" ht="14.4" x14ac:dyDescent="0.3">
      <c r="A144" s="143"/>
      <c r="B144" s="30" t="s">
        <v>63</v>
      </c>
      <c r="C144" s="104"/>
      <c r="D144" s="253"/>
      <c r="E144" s="76"/>
    </row>
    <row r="145" spans="1:5" ht="14.4" x14ac:dyDescent="0.3">
      <c r="A145" s="143"/>
      <c r="B145" s="30" t="s">
        <v>79</v>
      </c>
      <c r="C145" s="104"/>
      <c r="D145" s="253"/>
      <c r="E145" s="76"/>
    </row>
    <row r="146" spans="1:5" ht="14.4" x14ac:dyDescent="0.3">
      <c r="A146" s="143"/>
      <c r="B146" s="30" t="s">
        <v>87</v>
      </c>
      <c r="C146" s="104"/>
      <c r="D146" s="253"/>
      <c r="E146" s="76"/>
    </row>
    <row r="147" spans="1:5" ht="14.4" x14ac:dyDescent="0.3">
      <c r="A147" s="143"/>
      <c r="B147" s="30" t="s">
        <v>66</v>
      </c>
      <c r="C147" s="104"/>
      <c r="D147" s="253"/>
      <c r="E147" s="76"/>
    </row>
    <row r="148" spans="1:5" ht="14.4" x14ac:dyDescent="0.3">
      <c r="A148" s="143"/>
      <c r="B148" s="30" t="s">
        <v>18</v>
      </c>
      <c r="C148" s="104"/>
      <c r="D148" s="253"/>
      <c r="E148" s="76"/>
    </row>
    <row r="149" spans="1:5" ht="14.4" x14ac:dyDescent="0.3">
      <c r="A149" s="143"/>
      <c r="B149" s="30" t="s">
        <v>80</v>
      </c>
      <c r="C149" s="104"/>
      <c r="D149" s="253"/>
      <c r="E149" s="76"/>
    </row>
    <row r="150" spans="1:5" ht="14.4" x14ac:dyDescent="0.3">
      <c r="A150" s="142"/>
      <c r="B150" s="30" t="s">
        <v>88</v>
      </c>
      <c r="C150" s="104"/>
      <c r="D150" s="253"/>
      <c r="E150" s="76"/>
    </row>
    <row r="151" spans="1:5" ht="14.4" x14ac:dyDescent="0.3">
      <c r="A151" s="142"/>
      <c r="B151" s="30" t="s">
        <v>81</v>
      </c>
      <c r="C151" s="104"/>
      <c r="D151" s="253"/>
      <c r="E151" s="76"/>
    </row>
    <row r="152" spans="1:5" ht="14.4" x14ac:dyDescent="0.3">
      <c r="A152" s="140"/>
      <c r="B152" s="30" t="s">
        <v>89</v>
      </c>
      <c r="C152" s="104"/>
      <c r="D152" s="253"/>
      <c r="E152" s="76"/>
    </row>
    <row r="153" spans="1:5" ht="14.4" x14ac:dyDescent="0.3">
      <c r="A153" s="140"/>
      <c r="B153" s="30" t="s">
        <v>19</v>
      </c>
      <c r="C153" s="104"/>
      <c r="D153" s="253"/>
      <c r="E153" s="76"/>
    </row>
    <row r="154" spans="1:5" ht="14.4" x14ac:dyDescent="0.3">
      <c r="A154" s="140"/>
      <c r="B154" s="30" t="s">
        <v>104</v>
      </c>
      <c r="C154" s="104"/>
      <c r="D154" s="253"/>
      <c r="E154" s="76"/>
    </row>
    <row r="155" spans="1:5" ht="14.4" x14ac:dyDescent="0.3">
      <c r="A155" s="140"/>
      <c r="B155" s="30" t="s">
        <v>90</v>
      </c>
      <c r="C155" s="104"/>
      <c r="D155" s="253"/>
      <c r="E155" s="76"/>
    </row>
    <row r="156" spans="1:5" ht="14.4" x14ac:dyDescent="0.3">
      <c r="A156" s="140"/>
      <c r="B156" s="30" t="s">
        <v>82</v>
      </c>
      <c r="C156" s="104"/>
      <c r="D156" s="253"/>
      <c r="E156" s="76"/>
    </row>
    <row r="157" spans="1:5" ht="14.4" x14ac:dyDescent="0.3">
      <c r="A157" s="140"/>
      <c r="B157" s="30" t="s">
        <v>142</v>
      </c>
      <c r="C157" s="104" t="s">
        <v>141</v>
      </c>
      <c r="D157" s="253"/>
      <c r="E157" s="76"/>
    </row>
    <row r="158" spans="1:5" ht="14.4" x14ac:dyDescent="0.3">
      <c r="A158" s="140"/>
      <c r="B158" s="172" t="s">
        <v>74</v>
      </c>
      <c r="C158" s="105"/>
      <c r="D158" s="253"/>
      <c r="E158" s="76"/>
    </row>
    <row r="159" spans="1:5" ht="15" thickBot="1" x14ac:dyDescent="0.35">
      <c r="A159" s="140"/>
      <c r="B159" s="31" t="s">
        <v>184</v>
      </c>
      <c r="C159" s="104" t="s">
        <v>141</v>
      </c>
      <c r="D159" s="254"/>
      <c r="E159" s="76"/>
    </row>
    <row r="160" spans="1:5" ht="15" thickTop="1" thickBot="1" x14ac:dyDescent="0.3">
      <c r="A160" s="140"/>
      <c r="B160" s="14" t="s">
        <v>109</v>
      </c>
      <c r="C160" s="15"/>
      <c r="D160" s="18">
        <f>+SUM(D131:D159)</f>
        <v>0</v>
      </c>
      <c r="E160" s="18">
        <f>+SUM(E131:E159)</f>
        <v>0</v>
      </c>
    </row>
    <row r="161" spans="1:5" ht="15" thickTop="1" thickBot="1" x14ac:dyDescent="0.3">
      <c r="A161" s="141"/>
      <c r="B161" s="135" t="s">
        <v>157</v>
      </c>
      <c r="C161" s="136">
        <f>+C3</f>
        <v>0</v>
      </c>
      <c r="D161" s="263">
        <f>+D130+D160-E160</f>
        <v>0</v>
      </c>
      <c r="E161" s="264"/>
    </row>
    <row r="162" spans="1:5" ht="15" thickTop="1" x14ac:dyDescent="0.3">
      <c r="A162" s="142" t="s">
        <v>158</v>
      </c>
      <c r="B162" s="28" t="s">
        <v>92</v>
      </c>
      <c r="C162" s="104"/>
      <c r="D162" s="75"/>
      <c r="E162" s="258"/>
    </row>
    <row r="163" spans="1:5" ht="14.4" x14ac:dyDescent="0.3">
      <c r="A163" s="142"/>
      <c r="B163" s="29" t="s">
        <v>51</v>
      </c>
      <c r="C163" s="104"/>
      <c r="D163" s="75"/>
      <c r="E163" s="253"/>
    </row>
    <row r="164" spans="1:5" ht="14.4" x14ac:dyDescent="0.3">
      <c r="A164" s="142"/>
      <c r="B164" s="29" t="s">
        <v>77</v>
      </c>
      <c r="C164" s="104"/>
      <c r="D164" s="75"/>
      <c r="E164" s="253"/>
    </row>
    <row r="165" spans="1:5" ht="14.4" x14ac:dyDescent="0.3">
      <c r="A165" s="142"/>
      <c r="B165" s="29" t="s">
        <v>96</v>
      </c>
      <c r="C165" s="104"/>
      <c r="D165" s="75"/>
      <c r="E165" s="253"/>
    </row>
    <row r="166" spans="1:5" ht="14.4" x14ac:dyDescent="0.3">
      <c r="A166" s="142"/>
      <c r="B166" s="29" t="s">
        <v>93</v>
      </c>
      <c r="C166" s="104"/>
      <c r="D166" s="75"/>
      <c r="E166" s="253"/>
    </row>
    <row r="167" spans="1:5" ht="14.4" x14ac:dyDescent="0.3">
      <c r="A167" s="142"/>
      <c r="B167" s="29" t="s">
        <v>91</v>
      </c>
      <c r="C167" s="104"/>
      <c r="D167" s="75"/>
      <c r="E167" s="253"/>
    </row>
    <row r="168" spans="1:5" ht="14.4" x14ac:dyDescent="0.3">
      <c r="A168" s="142"/>
      <c r="B168" s="29" t="s">
        <v>20</v>
      </c>
      <c r="C168" s="104"/>
      <c r="D168" s="76"/>
      <c r="E168" s="253"/>
    </row>
    <row r="169" spans="1:5" ht="14.4" x14ac:dyDescent="0.3">
      <c r="A169" s="142"/>
      <c r="B169" s="29" t="s">
        <v>140</v>
      </c>
      <c r="C169" s="104" t="s">
        <v>141</v>
      </c>
      <c r="D169" s="76"/>
      <c r="E169" s="253"/>
    </row>
    <row r="170" spans="1:5" ht="14.4" x14ac:dyDescent="0.3">
      <c r="A170" s="142"/>
      <c r="B170" s="29" t="s">
        <v>172</v>
      </c>
      <c r="C170" s="104" t="s">
        <v>141</v>
      </c>
      <c r="D170" s="76"/>
      <c r="E170" s="253"/>
    </row>
    <row r="171" spans="1:5" ht="14.4" x14ac:dyDescent="0.3">
      <c r="A171" s="140"/>
      <c r="B171" s="31" t="s">
        <v>182</v>
      </c>
      <c r="C171" s="104" t="s">
        <v>141</v>
      </c>
      <c r="D171" s="76"/>
      <c r="E171" s="257"/>
    </row>
    <row r="172" spans="1:5" ht="14.4" x14ac:dyDescent="0.3">
      <c r="A172" s="142"/>
      <c r="B172" s="30" t="s">
        <v>15</v>
      </c>
      <c r="C172" s="104"/>
      <c r="D172" s="252"/>
      <c r="E172" s="76"/>
    </row>
    <row r="173" spans="1:5" ht="14.4" x14ac:dyDescent="0.3">
      <c r="A173" s="142"/>
      <c r="B173" s="30" t="s">
        <v>60</v>
      </c>
      <c r="C173" s="104"/>
      <c r="D173" s="253"/>
      <c r="E173" s="76"/>
    </row>
    <row r="174" spans="1:5" ht="14.4" x14ac:dyDescent="0.3">
      <c r="A174" s="142"/>
      <c r="B174" s="30" t="s">
        <v>62</v>
      </c>
      <c r="C174" s="104"/>
      <c r="D174" s="253"/>
      <c r="E174" s="76"/>
    </row>
    <row r="175" spans="1:5" ht="14.4" x14ac:dyDescent="0.3">
      <c r="A175" s="142"/>
      <c r="B175" s="30" t="s">
        <v>63</v>
      </c>
      <c r="C175" s="104"/>
      <c r="D175" s="253"/>
      <c r="E175" s="76"/>
    </row>
    <row r="176" spans="1:5" ht="14.4" x14ac:dyDescent="0.3">
      <c r="A176" s="142"/>
      <c r="B176" s="30" t="s">
        <v>79</v>
      </c>
      <c r="C176" s="104"/>
      <c r="D176" s="253"/>
      <c r="E176" s="76"/>
    </row>
    <row r="177" spans="1:5" ht="14.4" x14ac:dyDescent="0.3">
      <c r="A177" s="142"/>
      <c r="B177" s="30" t="s">
        <v>87</v>
      </c>
      <c r="C177" s="104"/>
      <c r="D177" s="253"/>
      <c r="E177" s="76"/>
    </row>
    <row r="178" spans="1:5" ht="14.4" x14ac:dyDescent="0.3">
      <c r="A178" s="142"/>
      <c r="B178" s="30" t="s">
        <v>66</v>
      </c>
      <c r="C178" s="104"/>
      <c r="D178" s="253"/>
      <c r="E178" s="76"/>
    </row>
    <row r="179" spans="1:5" ht="14.4" x14ac:dyDescent="0.3">
      <c r="A179" s="142"/>
      <c r="B179" s="30" t="s">
        <v>18</v>
      </c>
      <c r="C179" s="104"/>
      <c r="D179" s="253"/>
      <c r="E179" s="76"/>
    </row>
    <row r="180" spans="1:5" ht="14.4" x14ac:dyDescent="0.3">
      <c r="A180" s="142"/>
      <c r="B180" s="30" t="s">
        <v>80</v>
      </c>
      <c r="C180" s="104"/>
      <c r="D180" s="253"/>
      <c r="E180" s="76"/>
    </row>
    <row r="181" spans="1:5" ht="14.4" x14ac:dyDescent="0.3">
      <c r="A181" s="142"/>
      <c r="B181" s="30" t="s">
        <v>88</v>
      </c>
      <c r="C181" s="104"/>
      <c r="D181" s="253"/>
      <c r="E181" s="76"/>
    </row>
    <row r="182" spans="1:5" ht="14.4" x14ac:dyDescent="0.3">
      <c r="A182" s="142"/>
      <c r="B182" s="30" t="s">
        <v>81</v>
      </c>
      <c r="C182" s="104"/>
      <c r="D182" s="253"/>
      <c r="E182" s="76"/>
    </row>
    <row r="183" spans="1:5" ht="14.4" x14ac:dyDescent="0.3">
      <c r="A183" s="140"/>
      <c r="B183" s="30" t="s">
        <v>89</v>
      </c>
      <c r="C183" s="104"/>
      <c r="D183" s="253"/>
      <c r="E183" s="76"/>
    </row>
    <row r="184" spans="1:5" ht="14.4" x14ac:dyDescent="0.3">
      <c r="A184" s="140"/>
      <c r="B184" s="30" t="s">
        <v>19</v>
      </c>
      <c r="C184" s="104"/>
      <c r="D184" s="253"/>
      <c r="E184" s="76"/>
    </row>
    <row r="185" spans="1:5" ht="14.4" x14ac:dyDescent="0.3">
      <c r="A185" s="140"/>
      <c r="B185" s="30" t="s">
        <v>104</v>
      </c>
      <c r="C185" s="104"/>
      <c r="D185" s="253"/>
      <c r="E185" s="76"/>
    </row>
    <row r="186" spans="1:5" ht="14.4" x14ac:dyDescent="0.3">
      <c r="A186" s="140"/>
      <c r="B186" s="30" t="s">
        <v>90</v>
      </c>
      <c r="C186" s="104"/>
      <c r="D186" s="253"/>
      <c r="E186" s="76"/>
    </row>
    <row r="187" spans="1:5" ht="14.4" x14ac:dyDescent="0.3">
      <c r="A187" s="140"/>
      <c r="B187" s="30" t="s">
        <v>82</v>
      </c>
      <c r="C187" s="104"/>
      <c r="D187" s="253"/>
      <c r="E187" s="76"/>
    </row>
    <row r="188" spans="1:5" ht="14.4" x14ac:dyDescent="0.3">
      <c r="A188" s="140"/>
      <c r="B188" s="30" t="s">
        <v>142</v>
      </c>
      <c r="C188" s="104" t="s">
        <v>141</v>
      </c>
      <c r="D188" s="253"/>
      <c r="E188" s="76"/>
    </row>
    <row r="189" spans="1:5" ht="14.4" x14ac:dyDescent="0.3">
      <c r="A189" s="140"/>
      <c r="B189" s="172" t="s">
        <v>74</v>
      </c>
      <c r="C189" s="105"/>
      <c r="D189" s="253"/>
      <c r="E189" s="76"/>
    </row>
    <row r="190" spans="1:5" ht="15" thickBot="1" x14ac:dyDescent="0.35">
      <c r="A190" s="140"/>
      <c r="B190" s="31" t="s">
        <v>184</v>
      </c>
      <c r="C190" s="104" t="s">
        <v>141</v>
      </c>
      <c r="D190" s="254"/>
      <c r="E190" s="76"/>
    </row>
    <row r="191" spans="1:5" ht="15" thickTop="1" thickBot="1" x14ac:dyDescent="0.3">
      <c r="A191" s="140"/>
      <c r="B191" s="14" t="s">
        <v>110</v>
      </c>
      <c r="C191" s="15"/>
      <c r="D191" s="18">
        <f>+SUM(D162:D190)</f>
        <v>0</v>
      </c>
      <c r="E191" s="18">
        <f>+SUM(E162:E190)</f>
        <v>0</v>
      </c>
    </row>
    <row r="192" spans="1:5" ht="15" thickTop="1" thickBot="1" x14ac:dyDescent="0.3">
      <c r="A192" s="141"/>
      <c r="B192" s="135" t="s">
        <v>159</v>
      </c>
      <c r="C192" s="136">
        <f>+C3</f>
        <v>0</v>
      </c>
      <c r="D192" s="263">
        <f>+D161+D191-E191</f>
        <v>0</v>
      </c>
      <c r="E192" s="264"/>
    </row>
    <row r="193" spans="1:5" ht="15" thickTop="1" x14ac:dyDescent="0.3">
      <c r="A193" s="142" t="s">
        <v>160</v>
      </c>
      <c r="B193" s="28" t="s">
        <v>92</v>
      </c>
      <c r="C193" s="104"/>
      <c r="D193" s="75"/>
      <c r="E193" s="258"/>
    </row>
    <row r="194" spans="1:5" ht="14.4" x14ac:dyDescent="0.3">
      <c r="A194" s="142"/>
      <c r="B194" s="29" t="s">
        <v>51</v>
      </c>
      <c r="C194" s="104"/>
      <c r="D194" s="75"/>
      <c r="E194" s="253"/>
    </row>
    <row r="195" spans="1:5" ht="14.4" x14ac:dyDescent="0.3">
      <c r="A195" s="142"/>
      <c r="B195" s="29" t="s">
        <v>77</v>
      </c>
      <c r="C195" s="104"/>
      <c r="D195" s="75"/>
      <c r="E195" s="253"/>
    </row>
    <row r="196" spans="1:5" ht="14.4" x14ac:dyDescent="0.3">
      <c r="A196" s="142"/>
      <c r="B196" s="29" t="s">
        <v>96</v>
      </c>
      <c r="C196" s="104"/>
      <c r="D196" s="75"/>
      <c r="E196" s="253"/>
    </row>
    <row r="197" spans="1:5" ht="14.4" x14ac:dyDescent="0.3">
      <c r="A197" s="142"/>
      <c r="B197" s="29" t="s">
        <v>93</v>
      </c>
      <c r="C197" s="104"/>
      <c r="D197" s="75"/>
      <c r="E197" s="253"/>
    </row>
    <row r="198" spans="1:5" ht="14.4" x14ac:dyDescent="0.3">
      <c r="A198" s="142"/>
      <c r="B198" s="29" t="s">
        <v>91</v>
      </c>
      <c r="C198" s="104"/>
      <c r="D198" s="75"/>
      <c r="E198" s="253"/>
    </row>
    <row r="199" spans="1:5" ht="14.4" x14ac:dyDescent="0.3">
      <c r="A199" s="142"/>
      <c r="B199" s="29" t="s">
        <v>20</v>
      </c>
      <c r="C199" s="104"/>
      <c r="D199" s="76"/>
      <c r="E199" s="253"/>
    </row>
    <row r="200" spans="1:5" ht="14.4" x14ac:dyDescent="0.3">
      <c r="A200" s="142"/>
      <c r="B200" s="29" t="s">
        <v>140</v>
      </c>
      <c r="C200" s="104" t="s">
        <v>141</v>
      </c>
      <c r="D200" s="76"/>
      <c r="E200" s="253"/>
    </row>
    <row r="201" spans="1:5" ht="14.4" x14ac:dyDescent="0.3">
      <c r="A201" s="142"/>
      <c r="B201" s="29" t="s">
        <v>172</v>
      </c>
      <c r="C201" s="104" t="s">
        <v>141</v>
      </c>
      <c r="D201" s="76"/>
      <c r="E201" s="253"/>
    </row>
    <row r="202" spans="1:5" ht="14.4" x14ac:dyDescent="0.3">
      <c r="A202" s="140"/>
      <c r="B202" s="31" t="s">
        <v>182</v>
      </c>
      <c r="C202" s="104" t="s">
        <v>141</v>
      </c>
      <c r="D202" s="76"/>
      <c r="E202" s="257"/>
    </row>
    <row r="203" spans="1:5" ht="14.4" x14ac:dyDescent="0.3">
      <c r="A203" s="142"/>
      <c r="B203" s="30" t="s">
        <v>15</v>
      </c>
      <c r="C203" s="104"/>
      <c r="D203" s="252"/>
      <c r="E203" s="76"/>
    </row>
    <row r="204" spans="1:5" ht="14.4" x14ac:dyDescent="0.3">
      <c r="A204" s="142"/>
      <c r="B204" s="30" t="s">
        <v>60</v>
      </c>
      <c r="C204" s="104"/>
      <c r="D204" s="253"/>
      <c r="E204" s="76"/>
    </row>
    <row r="205" spans="1:5" ht="14.4" x14ac:dyDescent="0.3">
      <c r="A205" s="142"/>
      <c r="B205" s="30" t="s">
        <v>62</v>
      </c>
      <c r="C205" s="104"/>
      <c r="D205" s="253"/>
      <c r="E205" s="76"/>
    </row>
    <row r="206" spans="1:5" ht="14.4" x14ac:dyDescent="0.3">
      <c r="A206" s="142"/>
      <c r="B206" s="30" t="s">
        <v>63</v>
      </c>
      <c r="C206" s="104"/>
      <c r="D206" s="253"/>
      <c r="E206" s="76"/>
    </row>
    <row r="207" spans="1:5" ht="14.4" x14ac:dyDescent="0.3">
      <c r="A207" s="142"/>
      <c r="B207" s="30" t="s">
        <v>79</v>
      </c>
      <c r="C207" s="104"/>
      <c r="D207" s="253"/>
      <c r="E207" s="76"/>
    </row>
    <row r="208" spans="1:5" ht="14.4" x14ac:dyDescent="0.3">
      <c r="A208" s="142"/>
      <c r="B208" s="30" t="s">
        <v>87</v>
      </c>
      <c r="C208" s="104"/>
      <c r="D208" s="253"/>
      <c r="E208" s="76"/>
    </row>
    <row r="209" spans="1:5" ht="14.4" x14ac:dyDescent="0.3">
      <c r="A209" s="142"/>
      <c r="B209" s="30" t="s">
        <v>66</v>
      </c>
      <c r="C209" s="104"/>
      <c r="D209" s="253"/>
      <c r="E209" s="76"/>
    </row>
    <row r="210" spans="1:5" ht="14.4" x14ac:dyDescent="0.3">
      <c r="A210" s="142"/>
      <c r="B210" s="30" t="s">
        <v>18</v>
      </c>
      <c r="C210" s="104"/>
      <c r="D210" s="253"/>
      <c r="E210" s="76"/>
    </row>
    <row r="211" spans="1:5" ht="14.4" x14ac:dyDescent="0.3">
      <c r="A211" s="142"/>
      <c r="B211" s="30" t="s">
        <v>80</v>
      </c>
      <c r="C211" s="104"/>
      <c r="D211" s="253"/>
      <c r="E211" s="76"/>
    </row>
    <row r="212" spans="1:5" ht="14.4" x14ac:dyDescent="0.3">
      <c r="A212" s="142"/>
      <c r="B212" s="30" t="s">
        <v>88</v>
      </c>
      <c r="C212" s="104"/>
      <c r="D212" s="253"/>
      <c r="E212" s="76"/>
    </row>
    <row r="213" spans="1:5" ht="14.4" x14ac:dyDescent="0.3">
      <c r="A213" s="142"/>
      <c r="B213" s="30" t="s">
        <v>81</v>
      </c>
      <c r="C213" s="104"/>
      <c r="D213" s="253"/>
      <c r="E213" s="76"/>
    </row>
    <row r="214" spans="1:5" ht="14.4" x14ac:dyDescent="0.3">
      <c r="A214" s="140"/>
      <c r="B214" s="30" t="s">
        <v>89</v>
      </c>
      <c r="C214" s="104"/>
      <c r="D214" s="253"/>
      <c r="E214" s="76"/>
    </row>
    <row r="215" spans="1:5" ht="14.4" x14ac:dyDescent="0.3">
      <c r="A215" s="140"/>
      <c r="B215" s="30" t="s">
        <v>19</v>
      </c>
      <c r="C215" s="104"/>
      <c r="D215" s="253"/>
      <c r="E215" s="76"/>
    </row>
    <row r="216" spans="1:5" ht="14.4" x14ac:dyDescent="0.3">
      <c r="A216" s="140"/>
      <c r="B216" s="30" t="s">
        <v>104</v>
      </c>
      <c r="C216" s="104"/>
      <c r="D216" s="253"/>
      <c r="E216" s="76"/>
    </row>
    <row r="217" spans="1:5" ht="14.4" x14ac:dyDescent="0.3">
      <c r="A217" s="140"/>
      <c r="B217" s="30" t="s">
        <v>90</v>
      </c>
      <c r="C217" s="104"/>
      <c r="D217" s="253"/>
      <c r="E217" s="76"/>
    </row>
    <row r="218" spans="1:5" ht="14.4" x14ac:dyDescent="0.3">
      <c r="A218" s="140"/>
      <c r="B218" s="30" t="s">
        <v>82</v>
      </c>
      <c r="C218" s="104"/>
      <c r="D218" s="253"/>
      <c r="E218" s="76"/>
    </row>
    <row r="219" spans="1:5" ht="14.4" x14ac:dyDescent="0.3">
      <c r="A219" s="140"/>
      <c r="B219" s="30" t="s">
        <v>142</v>
      </c>
      <c r="C219" s="104" t="s">
        <v>141</v>
      </c>
      <c r="D219" s="253"/>
      <c r="E219" s="76"/>
    </row>
    <row r="220" spans="1:5" ht="14.4" x14ac:dyDescent="0.3">
      <c r="A220" s="140"/>
      <c r="B220" s="172" t="s">
        <v>74</v>
      </c>
      <c r="C220" s="105"/>
      <c r="D220" s="253"/>
      <c r="E220" s="76"/>
    </row>
    <row r="221" spans="1:5" ht="15" thickBot="1" x14ac:dyDescent="0.35">
      <c r="A221" s="140"/>
      <c r="B221" s="31" t="s">
        <v>184</v>
      </c>
      <c r="C221" s="104" t="s">
        <v>141</v>
      </c>
      <c r="D221" s="254"/>
      <c r="E221" s="76"/>
    </row>
    <row r="222" spans="1:5" ht="15" thickTop="1" thickBot="1" x14ac:dyDescent="0.3">
      <c r="A222" s="140"/>
      <c r="B222" s="14" t="s">
        <v>111</v>
      </c>
      <c r="C222" s="15"/>
      <c r="D222" s="18">
        <f>+SUM(D193:D221)</f>
        <v>0</v>
      </c>
      <c r="E222" s="18">
        <f>+SUM(E193:E221)</f>
        <v>0</v>
      </c>
    </row>
    <row r="223" spans="1:5" ht="15" thickTop="1" thickBot="1" x14ac:dyDescent="0.3">
      <c r="A223" s="141"/>
      <c r="B223" s="135" t="s">
        <v>161</v>
      </c>
      <c r="C223" s="136">
        <f>+C3</f>
        <v>0</v>
      </c>
      <c r="D223" s="263">
        <f>+D192+D222-E222</f>
        <v>0</v>
      </c>
      <c r="E223" s="264"/>
    </row>
    <row r="224" spans="1:5" ht="15" thickTop="1" x14ac:dyDescent="0.3">
      <c r="A224" s="142" t="s">
        <v>162</v>
      </c>
      <c r="B224" s="28" t="s">
        <v>92</v>
      </c>
      <c r="C224" s="104"/>
      <c r="D224" s="75"/>
      <c r="E224" s="258"/>
    </row>
    <row r="225" spans="1:5" ht="14.4" x14ac:dyDescent="0.3">
      <c r="A225" s="142"/>
      <c r="B225" s="29" t="s">
        <v>51</v>
      </c>
      <c r="C225" s="104"/>
      <c r="D225" s="75"/>
      <c r="E225" s="253"/>
    </row>
    <row r="226" spans="1:5" ht="14.4" x14ac:dyDescent="0.3">
      <c r="A226" s="142"/>
      <c r="B226" s="29" t="s">
        <v>77</v>
      </c>
      <c r="C226" s="104"/>
      <c r="D226" s="75"/>
      <c r="E226" s="253"/>
    </row>
    <row r="227" spans="1:5" ht="14.4" x14ac:dyDescent="0.3">
      <c r="A227" s="142"/>
      <c r="B227" s="29" t="s">
        <v>96</v>
      </c>
      <c r="C227" s="104"/>
      <c r="D227" s="75"/>
      <c r="E227" s="253"/>
    </row>
    <row r="228" spans="1:5" ht="14.4" x14ac:dyDescent="0.3">
      <c r="A228" s="142"/>
      <c r="B228" s="29" t="s">
        <v>93</v>
      </c>
      <c r="C228" s="104"/>
      <c r="D228" s="75"/>
      <c r="E228" s="253"/>
    </row>
    <row r="229" spans="1:5" ht="14.4" x14ac:dyDescent="0.3">
      <c r="A229" s="142"/>
      <c r="B229" s="29" t="s">
        <v>91</v>
      </c>
      <c r="C229" s="104"/>
      <c r="D229" s="75"/>
      <c r="E229" s="253"/>
    </row>
    <row r="230" spans="1:5" ht="14.4" x14ac:dyDescent="0.3">
      <c r="A230" s="142"/>
      <c r="B230" s="29" t="s">
        <v>20</v>
      </c>
      <c r="C230" s="104"/>
      <c r="D230" s="76"/>
      <c r="E230" s="253"/>
    </row>
    <row r="231" spans="1:5" ht="14.4" x14ac:dyDescent="0.3">
      <c r="A231" s="142"/>
      <c r="B231" s="29" t="s">
        <v>140</v>
      </c>
      <c r="C231" s="104" t="s">
        <v>141</v>
      </c>
      <c r="D231" s="76"/>
      <c r="E231" s="253"/>
    </row>
    <row r="232" spans="1:5" ht="14.4" x14ac:dyDescent="0.3">
      <c r="A232" s="142"/>
      <c r="B232" s="29" t="s">
        <v>172</v>
      </c>
      <c r="C232" s="104" t="s">
        <v>141</v>
      </c>
      <c r="D232" s="76"/>
      <c r="E232" s="253"/>
    </row>
    <row r="233" spans="1:5" ht="14.4" x14ac:dyDescent="0.3">
      <c r="A233" s="140"/>
      <c r="B233" s="31" t="s">
        <v>182</v>
      </c>
      <c r="C233" s="104" t="s">
        <v>141</v>
      </c>
      <c r="D233" s="76"/>
      <c r="E233" s="257"/>
    </row>
    <row r="234" spans="1:5" ht="14.4" x14ac:dyDescent="0.3">
      <c r="A234" s="142"/>
      <c r="B234" s="30" t="s">
        <v>15</v>
      </c>
      <c r="C234" s="104"/>
      <c r="D234" s="252"/>
      <c r="E234" s="76"/>
    </row>
    <row r="235" spans="1:5" ht="14.4" x14ac:dyDescent="0.3">
      <c r="A235" s="142"/>
      <c r="B235" s="30" t="s">
        <v>60</v>
      </c>
      <c r="C235" s="104"/>
      <c r="D235" s="253"/>
      <c r="E235" s="76"/>
    </row>
    <row r="236" spans="1:5" ht="14.4" x14ac:dyDescent="0.3">
      <c r="A236" s="142"/>
      <c r="B236" s="30" t="s">
        <v>62</v>
      </c>
      <c r="C236" s="104"/>
      <c r="D236" s="253"/>
      <c r="E236" s="76"/>
    </row>
    <row r="237" spans="1:5" ht="14.4" x14ac:dyDescent="0.3">
      <c r="A237" s="142"/>
      <c r="B237" s="30" t="s">
        <v>63</v>
      </c>
      <c r="C237" s="104"/>
      <c r="D237" s="253"/>
      <c r="E237" s="76"/>
    </row>
    <row r="238" spans="1:5" ht="14.4" x14ac:dyDescent="0.3">
      <c r="A238" s="142"/>
      <c r="B238" s="30" t="s">
        <v>79</v>
      </c>
      <c r="C238" s="104"/>
      <c r="D238" s="253"/>
      <c r="E238" s="76"/>
    </row>
    <row r="239" spans="1:5" ht="14.4" x14ac:dyDescent="0.3">
      <c r="A239" s="142"/>
      <c r="B239" s="30" t="s">
        <v>87</v>
      </c>
      <c r="C239" s="104"/>
      <c r="D239" s="253"/>
      <c r="E239" s="76"/>
    </row>
    <row r="240" spans="1:5" ht="14.4" x14ac:dyDescent="0.3">
      <c r="A240" s="142"/>
      <c r="B240" s="30" t="s">
        <v>66</v>
      </c>
      <c r="C240" s="104"/>
      <c r="D240" s="253"/>
      <c r="E240" s="76"/>
    </row>
    <row r="241" spans="1:5" ht="14.4" x14ac:dyDescent="0.3">
      <c r="A241" s="142"/>
      <c r="B241" s="30" t="s">
        <v>18</v>
      </c>
      <c r="C241" s="104"/>
      <c r="D241" s="253"/>
      <c r="E241" s="76"/>
    </row>
    <row r="242" spans="1:5" ht="14.4" x14ac:dyDescent="0.3">
      <c r="A242" s="142"/>
      <c r="B242" s="30" t="s">
        <v>80</v>
      </c>
      <c r="C242" s="104"/>
      <c r="D242" s="253"/>
      <c r="E242" s="76"/>
    </row>
    <row r="243" spans="1:5" ht="14.4" x14ac:dyDescent="0.3">
      <c r="A243" s="142"/>
      <c r="B243" s="30" t="s">
        <v>88</v>
      </c>
      <c r="C243" s="104"/>
      <c r="D243" s="253"/>
      <c r="E243" s="76"/>
    </row>
    <row r="244" spans="1:5" ht="14.4" x14ac:dyDescent="0.3">
      <c r="A244" s="142"/>
      <c r="B244" s="30" t="s">
        <v>81</v>
      </c>
      <c r="C244" s="104"/>
      <c r="D244" s="253"/>
      <c r="E244" s="76"/>
    </row>
    <row r="245" spans="1:5" ht="14.4" x14ac:dyDescent="0.3">
      <c r="A245" s="140"/>
      <c r="B245" s="30" t="s">
        <v>89</v>
      </c>
      <c r="C245" s="104"/>
      <c r="D245" s="253"/>
      <c r="E245" s="76"/>
    </row>
    <row r="246" spans="1:5" ht="14.4" x14ac:dyDescent="0.3">
      <c r="A246" s="140"/>
      <c r="B246" s="30" t="s">
        <v>19</v>
      </c>
      <c r="C246" s="104"/>
      <c r="D246" s="253"/>
      <c r="E246" s="76"/>
    </row>
    <row r="247" spans="1:5" ht="14.4" x14ac:dyDescent="0.3">
      <c r="A247" s="140"/>
      <c r="B247" s="30" t="s">
        <v>104</v>
      </c>
      <c r="C247" s="104"/>
      <c r="D247" s="253"/>
      <c r="E247" s="76"/>
    </row>
    <row r="248" spans="1:5" ht="14.4" x14ac:dyDescent="0.3">
      <c r="A248" s="140"/>
      <c r="B248" s="30" t="s">
        <v>90</v>
      </c>
      <c r="C248" s="104"/>
      <c r="D248" s="253"/>
      <c r="E248" s="76"/>
    </row>
    <row r="249" spans="1:5" ht="14.4" x14ac:dyDescent="0.3">
      <c r="A249" s="140"/>
      <c r="B249" s="30" t="s">
        <v>82</v>
      </c>
      <c r="C249" s="104"/>
      <c r="D249" s="253"/>
      <c r="E249" s="76"/>
    </row>
    <row r="250" spans="1:5" ht="14.4" x14ac:dyDescent="0.3">
      <c r="A250" s="140"/>
      <c r="B250" s="30" t="s">
        <v>142</v>
      </c>
      <c r="C250" s="104" t="s">
        <v>141</v>
      </c>
      <c r="D250" s="253"/>
      <c r="E250" s="76"/>
    </row>
    <row r="251" spans="1:5" ht="14.4" x14ac:dyDescent="0.3">
      <c r="A251" s="140"/>
      <c r="B251" s="172" t="s">
        <v>74</v>
      </c>
      <c r="C251" s="105"/>
      <c r="D251" s="253"/>
      <c r="E251" s="76"/>
    </row>
    <row r="252" spans="1:5" ht="15" thickBot="1" x14ac:dyDescent="0.35">
      <c r="A252" s="140"/>
      <c r="B252" s="31" t="s">
        <v>184</v>
      </c>
      <c r="C252" s="104" t="s">
        <v>141</v>
      </c>
      <c r="D252" s="254"/>
      <c r="E252" s="76"/>
    </row>
    <row r="253" spans="1:5" ht="15" thickTop="1" thickBot="1" x14ac:dyDescent="0.3">
      <c r="A253" s="140"/>
      <c r="B253" s="14" t="s">
        <v>112</v>
      </c>
      <c r="C253" s="15"/>
      <c r="D253" s="18">
        <f>+SUM(D224:D252)</f>
        <v>0</v>
      </c>
      <c r="E253" s="18">
        <f>+SUM(E224:E252)</f>
        <v>0</v>
      </c>
    </row>
    <row r="254" spans="1:5" ht="15" thickTop="1" thickBot="1" x14ac:dyDescent="0.3">
      <c r="A254" s="144"/>
      <c r="B254" s="152" t="s">
        <v>163</v>
      </c>
      <c r="C254" s="136">
        <f>+C3</f>
        <v>0</v>
      </c>
      <c r="D254" s="263">
        <f>+D223+D253-E253</f>
        <v>0</v>
      </c>
      <c r="E254" s="264"/>
    </row>
    <row r="255" spans="1:5" ht="15" thickTop="1" x14ac:dyDescent="0.3">
      <c r="A255" s="145" t="s">
        <v>164</v>
      </c>
      <c r="B255" s="28" t="s">
        <v>92</v>
      </c>
      <c r="C255" s="104"/>
      <c r="D255" s="75"/>
      <c r="E255" s="258"/>
    </row>
    <row r="256" spans="1:5" ht="14.4" x14ac:dyDescent="0.3">
      <c r="A256" s="142"/>
      <c r="B256" s="29" t="s">
        <v>51</v>
      </c>
      <c r="C256" s="104"/>
      <c r="D256" s="75"/>
      <c r="E256" s="253"/>
    </row>
    <row r="257" spans="1:5" ht="14.4" x14ac:dyDescent="0.3">
      <c r="A257" s="142"/>
      <c r="B257" s="29" t="s">
        <v>77</v>
      </c>
      <c r="C257" s="104"/>
      <c r="D257" s="75"/>
      <c r="E257" s="253"/>
    </row>
    <row r="258" spans="1:5" ht="14.4" x14ac:dyDescent="0.3">
      <c r="A258" s="142"/>
      <c r="B258" s="29" t="s">
        <v>96</v>
      </c>
      <c r="C258" s="104"/>
      <c r="D258" s="75"/>
      <c r="E258" s="253"/>
    </row>
    <row r="259" spans="1:5" ht="14.4" x14ac:dyDescent="0.3">
      <c r="A259" s="142"/>
      <c r="B259" s="29" t="s">
        <v>93</v>
      </c>
      <c r="C259" s="104"/>
      <c r="D259" s="75"/>
      <c r="E259" s="253"/>
    </row>
    <row r="260" spans="1:5" ht="14.4" x14ac:dyDescent="0.3">
      <c r="A260" s="142"/>
      <c r="B260" s="29" t="s">
        <v>91</v>
      </c>
      <c r="C260" s="104"/>
      <c r="D260" s="75"/>
      <c r="E260" s="253"/>
    </row>
    <row r="261" spans="1:5" ht="14.4" x14ac:dyDescent="0.3">
      <c r="A261" s="142"/>
      <c r="B261" s="29" t="s">
        <v>20</v>
      </c>
      <c r="C261" s="104"/>
      <c r="D261" s="76"/>
      <c r="E261" s="253"/>
    </row>
    <row r="262" spans="1:5" ht="14.4" x14ac:dyDescent="0.3">
      <c r="A262" s="142"/>
      <c r="B262" s="29" t="s">
        <v>140</v>
      </c>
      <c r="C262" s="104" t="s">
        <v>141</v>
      </c>
      <c r="D262" s="76"/>
      <c r="E262" s="253"/>
    </row>
    <row r="263" spans="1:5" ht="14.4" x14ac:dyDescent="0.3">
      <c r="A263" s="142"/>
      <c r="B263" s="29" t="s">
        <v>172</v>
      </c>
      <c r="C263" s="104" t="s">
        <v>141</v>
      </c>
      <c r="D263" s="76"/>
      <c r="E263" s="253"/>
    </row>
    <row r="264" spans="1:5" ht="14.4" x14ac:dyDescent="0.3">
      <c r="A264" s="140"/>
      <c r="B264" s="31" t="s">
        <v>182</v>
      </c>
      <c r="C264" s="104" t="s">
        <v>141</v>
      </c>
      <c r="D264" s="76"/>
      <c r="E264" s="257"/>
    </row>
    <row r="265" spans="1:5" ht="14.4" x14ac:dyDescent="0.3">
      <c r="A265" s="142"/>
      <c r="B265" s="30" t="s">
        <v>15</v>
      </c>
      <c r="C265" s="104"/>
      <c r="D265" s="252"/>
      <c r="E265" s="76"/>
    </row>
    <row r="266" spans="1:5" ht="14.4" x14ac:dyDescent="0.3">
      <c r="A266" s="142"/>
      <c r="B266" s="30" t="s">
        <v>60</v>
      </c>
      <c r="C266" s="104"/>
      <c r="D266" s="253"/>
      <c r="E266" s="76"/>
    </row>
    <row r="267" spans="1:5" ht="14.4" x14ac:dyDescent="0.3">
      <c r="A267" s="142"/>
      <c r="B267" s="30" t="s">
        <v>62</v>
      </c>
      <c r="C267" s="104"/>
      <c r="D267" s="253"/>
      <c r="E267" s="76"/>
    </row>
    <row r="268" spans="1:5" ht="14.4" x14ac:dyDescent="0.3">
      <c r="A268" s="142"/>
      <c r="B268" s="30" t="s">
        <v>63</v>
      </c>
      <c r="C268" s="104"/>
      <c r="D268" s="253"/>
      <c r="E268" s="76"/>
    </row>
    <row r="269" spans="1:5" ht="14.4" x14ac:dyDescent="0.3">
      <c r="A269" s="142"/>
      <c r="B269" s="30" t="s">
        <v>79</v>
      </c>
      <c r="C269" s="104"/>
      <c r="D269" s="253"/>
      <c r="E269" s="76"/>
    </row>
    <row r="270" spans="1:5" ht="14.4" x14ac:dyDescent="0.3">
      <c r="A270" s="142"/>
      <c r="B270" s="30" t="s">
        <v>87</v>
      </c>
      <c r="C270" s="104"/>
      <c r="D270" s="253"/>
      <c r="E270" s="76"/>
    </row>
    <row r="271" spans="1:5" ht="14.4" x14ac:dyDescent="0.3">
      <c r="A271" s="142"/>
      <c r="B271" s="30" t="s">
        <v>66</v>
      </c>
      <c r="C271" s="104"/>
      <c r="D271" s="253"/>
      <c r="E271" s="76"/>
    </row>
    <row r="272" spans="1:5" ht="14.4" x14ac:dyDescent="0.3">
      <c r="A272" s="142"/>
      <c r="B272" s="30" t="s">
        <v>18</v>
      </c>
      <c r="C272" s="104"/>
      <c r="D272" s="253"/>
      <c r="E272" s="76"/>
    </row>
    <row r="273" spans="1:5" ht="14.4" x14ac:dyDescent="0.3">
      <c r="A273" s="142"/>
      <c r="B273" s="30" t="s">
        <v>80</v>
      </c>
      <c r="C273" s="104"/>
      <c r="D273" s="253"/>
      <c r="E273" s="76"/>
    </row>
    <row r="274" spans="1:5" ht="14.4" x14ac:dyDescent="0.3">
      <c r="A274" s="142"/>
      <c r="B274" s="30" t="s">
        <v>88</v>
      </c>
      <c r="C274" s="104"/>
      <c r="D274" s="253"/>
      <c r="E274" s="76"/>
    </row>
    <row r="275" spans="1:5" ht="14.4" x14ac:dyDescent="0.3">
      <c r="A275" s="142"/>
      <c r="B275" s="30" t="s">
        <v>81</v>
      </c>
      <c r="C275" s="104"/>
      <c r="D275" s="253"/>
      <c r="E275" s="76"/>
    </row>
    <row r="276" spans="1:5" ht="14.4" x14ac:dyDescent="0.3">
      <c r="A276" s="142"/>
      <c r="B276" s="30" t="s">
        <v>89</v>
      </c>
      <c r="C276" s="104"/>
      <c r="D276" s="253"/>
      <c r="E276" s="76"/>
    </row>
    <row r="277" spans="1:5" ht="14.4" x14ac:dyDescent="0.3">
      <c r="A277" s="140"/>
      <c r="B277" s="30" t="s">
        <v>19</v>
      </c>
      <c r="C277" s="104"/>
      <c r="D277" s="253"/>
      <c r="E277" s="76"/>
    </row>
    <row r="278" spans="1:5" ht="14.4" x14ac:dyDescent="0.3">
      <c r="A278" s="140"/>
      <c r="B278" s="30" t="s">
        <v>104</v>
      </c>
      <c r="C278" s="104"/>
      <c r="D278" s="253"/>
      <c r="E278" s="76"/>
    </row>
    <row r="279" spans="1:5" ht="14.4" x14ac:dyDescent="0.3">
      <c r="A279" s="140"/>
      <c r="B279" s="30" t="s">
        <v>90</v>
      </c>
      <c r="C279" s="104"/>
      <c r="D279" s="253"/>
      <c r="E279" s="76"/>
    </row>
    <row r="280" spans="1:5" ht="14.4" x14ac:dyDescent="0.3">
      <c r="A280" s="140"/>
      <c r="B280" s="30" t="s">
        <v>82</v>
      </c>
      <c r="C280" s="104"/>
      <c r="D280" s="253"/>
      <c r="E280" s="76"/>
    </row>
    <row r="281" spans="1:5" ht="14.4" x14ac:dyDescent="0.3">
      <c r="A281" s="140"/>
      <c r="B281" s="30" t="s">
        <v>142</v>
      </c>
      <c r="C281" s="104" t="s">
        <v>141</v>
      </c>
      <c r="D281" s="253"/>
      <c r="E281" s="76"/>
    </row>
    <row r="282" spans="1:5" ht="14.4" x14ac:dyDescent="0.3">
      <c r="A282" s="140"/>
      <c r="B282" s="172" t="s">
        <v>74</v>
      </c>
      <c r="C282" s="105"/>
      <c r="D282" s="253"/>
      <c r="E282" s="76"/>
    </row>
    <row r="283" spans="1:5" ht="15" thickBot="1" x14ac:dyDescent="0.35">
      <c r="A283" s="140"/>
      <c r="B283" s="31" t="s">
        <v>184</v>
      </c>
      <c r="C283" s="104" t="s">
        <v>141</v>
      </c>
      <c r="D283" s="254"/>
      <c r="E283" s="76"/>
    </row>
    <row r="284" spans="1:5" ht="15" thickTop="1" thickBot="1" x14ac:dyDescent="0.3">
      <c r="A284" s="140"/>
      <c r="B284" s="14" t="s">
        <v>113</v>
      </c>
      <c r="C284" s="15"/>
      <c r="D284" s="18">
        <f>+SUM(D255:D283)</f>
        <v>0</v>
      </c>
      <c r="E284" s="18">
        <f>+SUM(E255:E283)</f>
        <v>0</v>
      </c>
    </row>
    <row r="285" spans="1:5" ht="15" thickTop="1" thickBot="1" x14ac:dyDescent="0.3">
      <c r="A285" s="141"/>
      <c r="B285" s="135" t="s">
        <v>165</v>
      </c>
      <c r="C285" s="153">
        <f>+C3</f>
        <v>0</v>
      </c>
      <c r="D285" s="263">
        <f>+D254+D284-E284</f>
        <v>0</v>
      </c>
      <c r="E285" s="264"/>
    </row>
    <row r="286" spans="1:5" ht="15" thickTop="1" x14ac:dyDescent="0.3">
      <c r="A286" s="142" t="s">
        <v>166</v>
      </c>
      <c r="B286" s="28" t="s">
        <v>92</v>
      </c>
      <c r="C286" s="104"/>
      <c r="D286" s="75"/>
      <c r="E286" s="258"/>
    </row>
    <row r="287" spans="1:5" ht="14.4" x14ac:dyDescent="0.3">
      <c r="A287" s="142"/>
      <c r="B287" s="29" t="s">
        <v>51</v>
      </c>
      <c r="C287" s="104"/>
      <c r="D287" s="75"/>
      <c r="E287" s="253"/>
    </row>
    <row r="288" spans="1:5" ht="14.4" x14ac:dyDescent="0.3">
      <c r="A288" s="142"/>
      <c r="B288" s="29" t="s">
        <v>77</v>
      </c>
      <c r="C288" s="104"/>
      <c r="D288" s="75"/>
      <c r="E288" s="253"/>
    </row>
    <row r="289" spans="1:5" ht="14.4" x14ac:dyDescent="0.3">
      <c r="A289" s="142"/>
      <c r="B289" s="29" t="s">
        <v>96</v>
      </c>
      <c r="C289" s="104"/>
      <c r="D289" s="75"/>
      <c r="E289" s="253"/>
    </row>
    <row r="290" spans="1:5" ht="14.4" x14ac:dyDescent="0.3">
      <c r="A290" s="142"/>
      <c r="B290" s="29" t="s">
        <v>93</v>
      </c>
      <c r="C290" s="104"/>
      <c r="D290" s="75"/>
      <c r="E290" s="253"/>
    </row>
    <row r="291" spans="1:5" ht="14.4" x14ac:dyDescent="0.3">
      <c r="A291" s="142"/>
      <c r="B291" s="29" t="s">
        <v>91</v>
      </c>
      <c r="C291" s="104"/>
      <c r="D291" s="75"/>
      <c r="E291" s="253"/>
    </row>
    <row r="292" spans="1:5" ht="14.4" x14ac:dyDescent="0.3">
      <c r="A292" s="142"/>
      <c r="B292" s="29" t="s">
        <v>20</v>
      </c>
      <c r="C292" s="104"/>
      <c r="D292" s="76"/>
      <c r="E292" s="253"/>
    </row>
    <row r="293" spans="1:5" ht="14.4" x14ac:dyDescent="0.3">
      <c r="A293" s="142"/>
      <c r="B293" s="29" t="s">
        <v>140</v>
      </c>
      <c r="C293" s="104" t="s">
        <v>141</v>
      </c>
      <c r="D293" s="76"/>
      <c r="E293" s="253"/>
    </row>
    <row r="294" spans="1:5" ht="14.4" x14ac:dyDescent="0.3">
      <c r="A294" s="142"/>
      <c r="B294" s="29" t="s">
        <v>172</v>
      </c>
      <c r="C294" s="104" t="s">
        <v>141</v>
      </c>
      <c r="D294" s="76"/>
      <c r="E294" s="253"/>
    </row>
    <row r="295" spans="1:5" ht="14.4" x14ac:dyDescent="0.3">
      <c r="A295" s="140"/>
      <c r="B295" s="31" t="s">
        <v>182</v>
      </c>
      <c r="C295" s="104" t="s">
        <v>141</v>
      </c>
      <c r="D295" s="76"/>
      <c r="E295" s="257"/>
    </row>
    <row r="296" spans="1:5" ht="14.4" x14ac:dyDescent="0.3">
      <c r="A296" s="142"/>
      <c r="B296" s="30" t="s">
        <v>15</v>
      </c>
      <c r="C296" s="104"/>
      <c r="D296" s="252"/>
      <c r="E296" s="76"/>
    </row>
    <row r="297" spans="1:5" ht="14.4" x14ac:dyDescent="0.3">
      <c r="A297" s="142"/>
      <c r="B297" s="30" t="s">
        <v>60</v>
      </c>
      <c r="C297" s="104"/>
      <c r="D297" s="253"/>
      <c r="E297" s="76"/>
    </row>
    <row r="298" spans="1:5" ht="14.4" x14ac:dyDescent="0.3">
      <c r="A298" s="142"/>
      <c r="B298" s="30" t="s">
        <v>62</v>
      </c>
      <c r="C298" s="104"/>
      <c r="D298" s="253"/>
      <c r="E298" s="76"/>
    </row>
    <row r="299" spans="1:5" ht="14.4" x14ac:dyDescent="0.3">
      <c r="A299" s="142"/>
      <c r="B299" s="30" t="s">
        <v>63</v>
      </c>
      <c r="C299" s="104"/>
      <c r="D299" s="253"/>
      <c r="E299" s="76"/>
    </row>
    <row r="300" spans="1:5" ht="14.4" x14ac:dyDescent="0.3">
      <c r="A300" s="142"/>
      <c r="B300" s="30" t="s">
        <v>79</v>
      </c>
      <c r="C300" s="104"/>
      <c r="D300" s="253"/>
      <c r="E300" s="76"/>
    </row>
    <row r="301" spans="1:5" ht="14.4" x14ac:dyDescent="0.3">
      <c r="A301" s="142"/>
      <c r="B301" s="30" t="s">
        <v>87</v>
      </c>
      <c r="C301" s="104"/>
      <c r="D301" s="253"/>
      <c r="E301" s="76"/>
    </row>
    <row r="302" spans="1:5" ht="14.4" x14ac:dyDescent="0.3">
      <c r="A302" s="142"/>
      <c r="B302" s="30" t="s">
        <v>66</v>
      </c>
      <c r="C302" s="104"/>
      <c r="D302" s="253"/>
      <c r="E302" s="76"/>
    </row>
    <row r="303" spans="1:5" ht="14.4" x14ac:dyDescent="0.3">
      <c r="A303" s="142"/>
      <c r="B303" s="30" t="s">
        <v>18</v>
      </c>
      <c r="C303" s="104"/>
      <c r="D303" s="253"/>
      <c r="E303" s="76"/>
    </row>
    <row r="304" spans="1:5" ht="14.4" x14ac:dyDescent="0.3">
      <c r="A304" s="140"/>
      <c r="B304" s="30" t="s">
        <v>80</v>
      </c>
      <c r="C304" s="104"/>
      <c r="D304" s="253"/>
      <c r="E304" s="76"/>
    </row>
    <row r="305" spans="1:5" ht="14.4" x14ac:dyDescent="0.3">
      <c r="A305" s="140"/>
      <c r="B305" s="30" t="s">
        <v>88</v>
      </c>
      <c r="C305" s="104"/>
      <c r="D305" s="253"/>
      <c r="E305" s="76"/>
    </row>
    <row r="306" spans="1:5" ht="14.4" x14ac:dyDescent="0.3">
      <c r="A306" s="140"/>
      <c r="B306" s="30" t="s">
        <v>81</v>
      </c>
      <c r="C306" s="104"/>
      <c r="D306" s="253"/>
      <c r="E306" s="76"/>
    </row>
    <row r="307" spans="1:5" ht="14.4" x14ac:dyDescent="0.3">
      <c r="A307" s="140"/>
      <c r="B307" s="30" t="s">
        <v>89</v>
      </c>
      <c r="C307" s="104"/>
      <c r="D307" s="253"/>
      <c r="E307" s="76"/>
    </row>
    <row r="308" spans="1:5" ht="14.4" x14ac:dyDescent="0.3">
      <c r="A308" s="140"/>
      <c r="B308" s="30" t="s">
        <v>19</v>
      </c>
      <c r="C308" s="104"/>
      <c r="D308" s="253"/>
      <c r="E308" s="76"/>
    </row>
    <row r="309" spans="1:5" ht="14.4" x14ac:dyDescent="0.3">
      <c r="A309" s="140"/>
      <c r="B309" s="30" t="s">
        <v>104</v>
      </c>
      <c r="C309" s="104"/>
      <c r="D309" s="253"/>
      <c r="E309" s="76"/>
    </row>
    <row r="310" spans="1:5" ht="14.4" x14ac:dyDescent="0.3">
      <c r="A310" s="140"/>
      <c r="B310" s="30" t="s">
        <v>90</v>
      </c>
      <c r="C310" s="104"/>
      <c r="D310" s="253"/>
      <c r="E310" s="76"/>
    </row>
    <row r="311" spans="1:5" ht="14.4" x14ac:dyDescent="0.3">
      <c r="A311" s="140"/>
      <c r="B311" s="30" t="s">
        <v>82</v>
      </c>
      <c r="C311" s="104"/>
      <c r="D311" s="253"/>
      <c r="E311" s="76"/>
    </row>
    <row r="312" spans="1:5" ht="14.4" x14ac:dyDescent="0.3">
      <c r="A312" s="140"/>
      <c r="B312" s="30" t="s">
        <v>142</v>
      </c>
      <c r="C312" s="104" t="s">
        <v>141</v>
      </c>
      <c r="D312" s="253"/>
      <c r="E312" s="76"/>
    </row>
    <row r="313" spans="1:5" ht="14.4" x14ac:dyDescent="0.3">
      <c r="A313" s="140"/>
      <c r="B313" s="172" t="s">
        <v>74</v>
      </c>
      <c r="C313" s="105"/>
      <c r="D313" s="253"/>
      <c r="E313" s="76"/>
    </row>
    <row r="314" spans="1:5" ht="15" thickBot="1" x14ac:dyDescent="0.35">
      <c r="A314" s="140"/>
      <c r="B314" s="31" t="s">
        <v>184</v>
      </c>
      <c r="C314" s="104" t="s">
        <v>141</v>
      </c>
      <c r="D314" s="254"/>
      <c r="E314" s="76"/>
    </row>
    <row r="315" spans="1:5" ht="15" thickTop="1" thickBot="1" x14ac:dyDescent="0.3">
      <c r="A315" s="140"/>
      <c r="B315" s="14" t="s">
        <v>143</v>
      </c>
      <c r="C315" s="15"/>
      <c r="D315" s="18">
        <f>+SUM(D286:D314)</f>
        <v>0</v>
      </c>
      <c r="E315" s="18">
        <f>+SUM(E286:E314)</f>
        <v>0</v>
      </c>
    </row>
    <row r="316" spans="1:5" ht="15" thickTop="1" thickBot="1" x14ac:dyDescent="0.3">
      <c r="A316" s="141"/>
      <c r="B316" s="135" t="s">
        <v>167</v>
      </c>
      <c r="C316" s="136">
        <f>+C3</f>
        <v>0</v>
      </c>
      <c r="D316" s="263">
        <f>+D285+D315-E315</f>
        <v>0</v>
      </c>
      <c r="E316" s="264"/>
    </row>
    <row r="317" spans="1:5" ht="15" thickTop="1" x14ac:dyDescent="0.3">
      <c r="A317" s="142" t="s">
        <v>168</v>
      </c>
      <c r="B317" s="28" t="s">
        <v>92</v>
      </c>
      <c r="C317" s="104"/>
      <c r="D317" s="75"/>
      <c r="E317" s="258"/>
    </row>
    <row r="318" spans="1:5" ht="14.4" x14ac:dyDescent="0.3">
      <c r="A318" s="142"/>
      <c r="B318" s="29" t="s">
        <v>51</v>
      </c>
      <c r="C318" s="104"/>
      <c r="D318" s="75"/>
      <c r="E318" s="253"/>
    </row>
    <row r="319" spans="1:5" ht="14.4" x14ac:dyDescent="0.3">
      <c r="A319" s="142"/>
      <c r="B319" s="29" t="s">
        <v>77</v>
      </c>
      <c r="C319" s="104"/>
      <c r="D319" s="75"/>
      <c r="E319" s="253"/>
    </row>
    <row r="320" spans="1:5" ht="14.4" x14ac:dyDescent="0.3">
      <c r="A320" s="142"/>
      <c r="B320" s="29" t="s">
        <v>96</v>
      </c>
      <c r="C320" s="104"/>
      <c r="D320" s="75"/>
      <c r="E320" s="253"/>
    </row>
    <row r="321" spans="1:5" ht="14.4" x14ac:dyDescent="0.3">
      <c r="A321" s="142"/>
      <c r="B321" s="29" t="s">
        <v>93</v>
      </c>
      <c r="C321" s="104"/>
      <c r="D321" s="75"/>
      <c r="E321" s="253"/>
    </row>
    <row r="322" spans="1:5" ht="14.4" x14ac:dyDescent="0.3">
      <c r="A322" s="142"/>
      <c r="B322" s="29" t="s">
        <v>91</v>
      </c>
      <c r="C322" s="104"/>
      <c r="D322" s="75"/>
      <c r="E322" s="253"/>
    </row>
    <row r="323" spans="1:5" ht="14.4" x14ac:dyDescent="0.3">
      <c r="A323" s="142"/>
      <c r="B323" s="29" t="s">
        <v>20</v>
      </c>
      <c r="C323" s="104"/>
      <c r="D323" s="76"/>
      <c r="E323" s="253"/>
    </row>
    <row r="324" spans="1:5" ht="14.4" x14ac:dyDescent="0.3">
      <c r="A324" s="142"/>
      <c r="B324" s="29" t="s">
        <v>140</v>
      </c>
      <c r="C324" s="104" t="s">
        <v>141</v>
      </c>
      <c r="D324" s="76"/>
      <c r="E324" s="253"/>
    </row>
    <row r="325" spans="1:5" ht="14.4" x14ac:dyDescent="0.3">
      <c r="A325" s="142"/>
      <c r="B325" s="29" t="s">
        <v>172</v>
      </c>
      <c r="C325" s="104" t="s">
        <v>141</v>
      </c>
      <c r="D325" s="76"/>
      <c r="E325" s="253"/>
    </row>
    <row r="326" spans="1:5" ht="14.4" x14ac:dyDescent="0.3">
      <c r="A326" s="140"/>
      <c r="B326" s="31" t="s">
        <v>182</v>
      </c>
      <c r="C326" s="104" t="s">
        <v>141</v>
      </c>
      <c r="D326" s="76"/>
      <c r="E326" s="257"/>
    </row>
    <row r="327" spans="1:5" ht="14.4" x14ac:dyDescent="0.3">
      <c r="A327" s="142"/>
      <c r="B327" s="30" t="s">
        <v>15</v>
      </c>
      <c r="C327" s="104"/>
      <c r="D327" s="252"/>
      <c r="E327" s="76"/>
    </row>
    <row r="328" spans="1:5" ht="14.4" x14ac:dyDescent="0.3">
      <c r="A328" s="142"/>
      <c r="B328" s="30" t="s">
        <v>60</v>
      </c>
      <c r="C328" s="104"/>
      <c r="D328" s="253"/>
      <c r="E328" s="76"/>
    </row>
    <row r="329" spans="1:5" ht="14.4" x14ac:dyDescent="0.3">
      <c r="A329" s="142"/>
      <c r="B329" s="30" t="s">
        <v>62</v>
      </c>
      <c r="C329" s="104"/>
      <c r="D329" s="253"/>
      <c r="E329" s="76"/>
    </row>
    <row r="330" spans="1:5" ht="14.4" x14ac:dyDescent="0.3">
      <c r="A330" s="142"/>
      <c r="B330" s="30" t="s">
        <v>63</v>
      </c>
      <c r="C330" s="104"/>
      <c r="D330" s="253"/>
      <c r="E330" s="76"/>
    </row>
    <row r="331" spans="1:5" ht="14.4" x14ac:dyDescent="0.3">
      <c r="A331" s="142"/>
      <c r="B331" s="30" t="s">
        <v>79</v>
      </c>
      <c r="C331" s="104"/>
      <c r="D331" s="253"/>
      <c r="E331" s="76"/>
    </row>
    <row r="332" spans="1:5" ht="14.4" x14ac:dyDescent="0.3">
      <c r="A332" s="142"/>
      <c r="B332" s="30" t="s">
        <v>87</v>
      </c>
      <c r="C332" s="104"/>
      <c r="D332" s="253"/>
      <c r="E332" s="76"/>
    </row>
    <row r="333" spans="1:5" ht="14.4" x14ac:dyDescent="0.3">
      <c r="A333" s="142"/>
      <c r="B333" s="30" t="s">
        <v>66</v>
      </c>
      <c r="C333" s="104"/>
      <c r="D333" s="253"/>
      <c r="E333" s="76"/>
    </row>
    <row r="334" spans="1:5" ht="14.4" x14ac:dyDescent="0.3">
      <c r="A334" s="142"/>
      <c r="B334" s="30" t="s">
        <v>18</v>
      </c>
      <c r="C334" s="104"/>
      <c r="D334" s="253"/>
      <c r="E334" s="76"/>
    </row>
    <row r="335" spans="1:5" ht="14.4" x14ac:dyDescent="0.3">
      <c r="A335" s="140"/>
      <c r="B335" s="30" t="s">
        <v>80</v>
      </c>
      <c r="C335" s="104"/>
      <c r="D335" s="253"/>
      <c r="E335" s="76"/>
    </row>
    <row r="336" spans="1:5" ht="14.4" x14ac:dyDescent="0.3">
      <c r="A336" s="140"/>
      <c r="B336" s="30" t="s">
        <v>88</v>
      </c>
      <c r="C336" s="104"/>
      <c r="D336" s="253"/>
      <c r="E336" s="76"/>
    </row>
    <row r="337" spans="1:5" ht="14.4" x14ac:dyDescent="0.3">
      <c r="A337" s="140"/>
      <c r="B337" s="30" t="s">
        <v>81</v>
      </c>
      <c r="C337" s="104"/>
      <c r="D337" s="253"/>
      <c r="E337" s="76"/>
    </row>
    <row r="338" spans="1:5" ht="14.4" x14ac:dyDescent="0.3">
      <c r="A338" s="140"/>
      <c r="B338" s="30" t="s">
        <v>89</v>
      </c>
      <c r="C338" s="104"/>
      <c r="D338" s="253"/>
      <c r="E338" s="76"/>
    </row>
    <row r="339" spans="1:5" ht="14.4" x14ac:dyDescent="0.3">
      <c r="A339" s="140"/>
      <c r="B339" s="30" t="s">
        <v>19</v>
      </c>
      <c r="C339" s="104"/>
      <c r="D339" s="253"/>
      <c r="E339" s="76"/>
    </row>
    <row r="340" spans="1:5" ht="14.4" x14ac:dyDescent="0.3">
      <c r="A340" s="140"/>
      <c r="B340" s="30" t="s">
        <v>104</v>
      </c>
      <c r="C340" s="104"/>
      <c r="D340" s="253"/>
      <c r="E340" s="76"/>
    </row>
    <row r="341" spans="1:5" ht="14.4" x14ac:dyDescent="0.3">
      <c r="A341" s="140"/>
      <c r="B341" s="30" t="s">
        <v>90</v>
      </c>
      <c r="C341" s="104"/>
      <c r="D341" s="253"/>
      <c r="E341" s="76"/>
    </row>
    <row r="342" spans="1:5" ht="14.4" x14ac:dyDescent="0.3">
      <c r="A342" s="140"/>
      <c r="B342" s="30" t="s">
        <v>82</v>
      </c>
      <c r="C342" s="104"/>
      <c r="D342" s="253"/>
      <c r="E342" s="76"/>
    </row>
    <row r="343" spans="1:5" ht="14.4" x14ac:dyDescent="0.3">
      <c r="A343" s="140"/>
      <c r="B343" s="30" t="s">
        <v>142</v>
      </c>
      <c r="C343" s="104" t="s">
        <v>141</v>
      </c>
      <c r="D343" s="253"/>
      <c r="E343" s="76"/>
    </row>
    <row r="344" spans="1:5" ht="14.4" x14ac:dyDescent="0.3">
      <c r="A344" s="140"/>
      <c r="B344" s="172" t="s">
        <v>74</v>
      </c>
      <c r="C344" s="105"/>
      <c r="D344" s="253"/>
      <c r="E344" s="76"/>
    </row>
    <row r="345" spans="1:5" ht="15" thickBot="1" x14ac:dyDescent="0.35">
      <c r="A345" s="140"/>
      <c r="B345" s="31" t="s">
        <v>184</v>
      </c>
      <c r="C345" s="104" t="s">
        <v>141</v>
      </c>
      <c r="D345" s="254"/>
      <c r="E345" s="76"/>
    </row>
    <row r="346" spans="1:5" ht="15" thickTop="1" thickBot="1" x14ac:dyDescent="0.3">
      <c r="A346" s="140"/>
      <c r="B346" s="14" t="s">
        <v>114</v>
      </c>
      <c r="C346" s="15"/>
      <c r="D346" s="18">
        <f>+SUM(D317:D345)</f>
        <v>0</v>
      </c>
      <c r="E346" s="18">
        <f>+SUM(E317:E345)</f>
        <v>0</v>
      </c>
    </row>
    <row r="347" spans="1:5" ht="15" thickTop="1" thickBot="1" x14ac:dyDescent="0.3">
      <c r="A347" s="141"/>
      <c r="B347" s="135" t="s">
        <v>169</v>
      </c>
      <c r="C347" s="136">
        <f>+C3</f>
        <v>0</v>
      </c>
      <c r="D347" s="263">
        <f>+D316+D346-E346</f>
        <v>0</v>
      </c>
      <c r="E347" s="264"/>
    </row>
    <row r="348" spans="1:5" ht="15" thickTop="1" x14ac:dyDescent="0.3">
      <c r="A348" s="142" t="s">
        <v>170</v>
      </c>
      <c r="B348" s="28" t="s">
        <v>92</v>
      </c>
      <c r="C348" s="104"/>
      <c r="D348" s="75"/>
      <c r="E348" s="258"/>
    </row>
    <row r="349" spans="1:5" ht="14.4" x14ac:dyDescent="0.3">
      <c r="A349" s="142"/>
      <c r="B349" s="29" t="s">
        <v>51</v>
      </c>
      <c r="C349" s="104"/>
      <c r="D349" s="75"/>
      <c r="E349" s="253"/>
    </row>
    <row r="350" spans="1:5" ht="14.4" x14ac:dyDescent="0.3">
      <c r="A350" s="142"/>
      <c r="B350" s="29" t="s">
        <v>77</v>
      </c>
      <c r="C350" s="104"/>
      <c r="D350" s="75"/>
      <c r="E350" s="253"/>
    </row>
    <row r="351" spans="1:5" ht="14.4" x14ac:dyDescent="0.3">
      <c r="A351" s="142"/>
      <c r="B351" s="29" t="s">
        <v>96</v>
      </c>
      <c r="C351" s="104"/>
      <c r="D351" s="75"/>
      <c r="E351" s="253"/>
    </row>
    <row r="352" spans="1:5" ht="14.4" x14ac:dyDescent="0.3">
      <c r="A352" s="142"/>
      <c r="B352" s="29" t="s">
        <v>93</v>
      </c>
      <c r="C352" s="104"/>
      <c r="D352" s="75"/>
      <c r="E352" s="253"/>
    </row>
    <row r="353" spans="1:5" ht="14.4" x14ac:dyDescent="0.3">
      <c r="A353" s="142"/>
      <c r="B353" s="29" t="s">
        <v>91</v>
      </c>
      <c r="C353" s="104"/>
      <c r="D353" s="75"/>
      <c r="E353" s="253"/>
    </row>
    <row r="354" spans="1:5" ht="14.4" x14ac:dyDescent="0.3">
      <c r="A354" s="142"/>
      <c r="B354" s="29" t="s">
        <v>20</v>
      </c>
      <c r="C354" s="104"/>
      <c r="D354" s="76"/>
      <c r="E354" s="253"/>
    </row>
    <row r="355" spans="1:5" ht="14.4" x14ac:dyDescent="0.3">
      <c r="A355" s="142"/>
      <c r="B355" s="29" t="s">
        <v>140</v>
      </c>
      <c r="C355" s="104" t="s">
        <v>141</v>
      </c>
      <c r="D355" s="76"/>
      <c r="E355" s="253"/>
    </row>
    <row r="356" spans="1:5" ht="14.4" x14ac:dyDescent="0.3">
      <c r="A356" s="142"/>
      <c r="B356" s="29" t="s">
        <v>172</v>
      </c>
      <c r="C356" s="104" t="s">
        <v>141</v>
      </c>
      <c r="D356" s="76"/>
      <c r="E356" s="253"/>
    </row>
    <row r="357" spans="1:5" ht="14.4" x14ac:dyDescent="0.3">
      <c r="A357" s="140"/>
      <c r="B357" s="31" t="s">
        <v>182</v>
      </c>
      <c r="C357" s="104" t="s">
        <v>141</v>
      </c>
      <c r="D357" s="76"/>
      <c r="E357" s="257"/>
    </row>
    <row r="358" spans="1:5" ht="14.4" x14ac:dyDescent="0.3">
      <c r="A358" s="142"/>
      <c r="B358" s="30" t="s">
        <v>15</v>
      </c>
      <c r="C358" s="104"/>
      <c r="D358" s="252"/>
      <c r="E358" s="76"/>
    </row>
    <row r="359" spans="1:5" ht="14.4" x14ac:dyDescent="0.3">
      <c r="A359" s="142"/>
      <c r="B359" s="30" t="s">
        <v>60</v>
      </c>
      <c r="C359" s="104"/>
      <c r="D359" s="253"/>
      <c r="E359" s="76"/>
    </row>
    <row r="360" spans="1:5" ht="14.4" x14ac:dyDescent="0.3">
      <c r="A360" s="142"/>
      <c r="B360" s="30" t="s">
        <v>62</v>
      </c>
      <c r="C360" s="104"/>
      <c r="D360" s="253"/>
      <c r="E360" s="76"/>
    </row>
    <row r="361" spans="1:5" ht="14.4" x14ac:dyDescent="0.3">
      <c r="A361" s="142"/>
      <c r="B361" s="30" t="s">
        <v>63</v>
      </c>
      <c r="C361" s="104"/>
      <c r="D361" s="253"/>
      <c r="E361" s="76"/>
    </row>
    <row r="362" spans="1:5" ht="14.4" x14ac:dyDescent="0.3">
      <c r="A362" s="142"/>
      <c r="B362" s="30" t="s">
        <v>79</v>
      </c>
      <c r="C362" s="104"/>
      <c r="D362" s="253"/>
      <c r="E362" s="76"/>
    </row>
    <row r="363" spans="1:5" ht="14.4" x14ac:dyDescent="0.3">
      <c r="A363" s="142"/>
      <c r="B363" s="30" t="s">
        <v>87</v>
      </c>
      <c r="C363" s="104"/>
      <c r="D363" s="253"/>
      <c r="E363" s="76"/>
    </row>
    <row r="364" spans="1:5" ht="14.4" x14ac:dyDescent="0.3">
      <c r="A364" s="142"/>
      <c r="B364" s="30" t="s">
        <v>66</v>
      </c>
      <c r="C364" s="104"/>
      <c r="D364" s="253"/>
      <c r="E364" s="76"/>
    </row>
    <row r="365" spans="1:5" ht="14.4" x14ac:dyDescent="0.3">
      <c r="A365" s="142"/>
      <c r="B365" s="30" t="s">
        <v>18</v>
      </c>
      <c r="C365" s="104"/>
      <c r="D365" s="253"/>
      <c r="E365" s="76"/>
    </row>
    <row r="366" spans="1:5" ht="14.4" x14ac:dyDescent="0.3">
      <c r="A366" s="142"/>
      <c r="B366" s="30" t="s">
        <v>80</v>
      </c>
      <c r="C366" s="104"/>
      <c r="D366" s="253"/>
      <c r="E366" s="76"/>
    </row>
    <row r="367" spans="1:5" ht="14.4" x14ac:dyDescent="0.3">
      <c r="A367" s="142"/>
      <c r="B367" s="30" t="s">
        <v>88</v>
      </c>
      <c r="C367" s="104"/>
      <c r="D367" s="253"/>
      <c r="E367" s="76"/>
    </row>
    <row r="368" spans="1:5" ht="14.4" x14ac:dyDescent="0.3">
      <c r="A368" s="140"/>
      <c r="B368" s="30" t="s">
        <v>81</v>
      </c>
      <c r="C368" s="104"/>
      <c r="D368" s="253"/>
      <c r="E368" s="76"/>
    </row>
    <row r="369" spans="1:5" ht="14.4" x14ac:dyDescent="0.3">
      <c r="A369" s="140"/>
      <c r="B369" s="30" t="s">
        <v>89</v>
      </c>
      <c r="C369" s="104"/>
      <c r="D369" s="253"/>
      <c r="E369" s="76"/>
    </row>
    <row r="370" spans="1:5" ht="14.4" x14ac:dyDescent="0.3">
      <c r="A370" s="140"/>
      <c r="B370" s="30" t="s">
        <v>19</v>
      </c>
      <c r="C370" s="104"/>
      <c r="D370" s="253"/>
      <c r="E370" s="76"/>
    </row>
    <row r="371" spans="1:5" ht="14.4" x14ac:dyDescent="0.3">
      <c r="A371" s="140"/>
      <c r="B371" s="30" t="s">
        <v>104</v>
      </c>
      <c r="C371" s="104"/>
      <c r="D371" s="253"/>
      <c r="E371" s="76"/>
    </row>
    <row r="372" spans="1:5" ht="14.4" x14ac:dyDescent="0.3">
      <c r="A372" s="140"/>
      <c r="B372" s="30" t="s">
        <v>90</v>
      </c>
      <c r="C372" s="104"/>
      <c r="D372" s="253"/>
      <c r="E372" s="76"/>
    </row>
    <row r="373" spans="1:5" ht="14.4" x14ac:dyDescent="0.3">
      <c r="A373" s="140"/>
      <c r="B373" s="30" t="s">
        <v>82</v>
      </c>
      <c r="C373" s="104"/>
      <c r="D373" s="253"/>
      <c r="E373" s="76"/>
    </row>
    <row r="374" spans="1:5" ht="14.4" x14ac:dyDescent="0.3">
      <c r="A374" s="140"/>
      <c r="B374" s="30" t="s">
        <v>142</v>
      </c>
      <c r="C374" s="104" t="s">
        <v>141</v>
      </c>
      <c r="D374" s="253"/>
      <c r="E374" s="76"/>
    </row>
    <row r="375" spans="1:5" ht="14.4" x14ac:dyDescent="0.3">
      <c r="A375" s="140"/>
      <c r="B375" s="172" t="s">
        <v>74</v>
      </c>
      <c r="C375" s="105"/>
      <c r="D375" s="253"/>
      <c r="E375" s="76"/>
    </row>
    <row r="376" spans="1:5" ht="15" thickBot="1" x14ac:dyDescent="0.35">
      <c r="A376" s="140"/>
      <c r="B376" s="31" t="s">
        <v>184</v>
      </c>
      <c r="C376" s="104" t="s">
        <v>141</v>
      </c>
      <c r="D376" s="254"/>
      <c r="E376" s="76"/>
    </row>
    <row r="377" spans="1:5" ht="15" thickTop="1" thickBot="1" x14ac:dyDescent="0.3">
      <c r="A377" s="146"/>
      <c r="B377" s="42" t="s">
        <v>115</v>
      </c>
      <c r="C377" s="43"/>
      <c r="D377" s="18">
        <f>+SUM(D348:D376)</f>
        <v>0</v>
      </c>
      <c r="E377" s="18">
        <f>+SUM(E348:E376)</f>
        <v>0</v>
      </c>
    </row>
    <row r="378" spans="1:5" ht="15" thickTop="1" thickBot="1" x14ac:dyDescent="0.3">
      <c r="A378" s="147"/>
      <c r="B378" s="44" t="s">
        <v>4</v>
      </c>
      <c r="C378" s="45"/>
      <c r="D378" s="18">
        <f>+D377+D346+D315+D284+D253+D222+D191+D160+D129+D98+D67+D36</f>
        <v>0</v>
      </c>
      <c r="E378" s="18">
        <f>+SUM(E377+E346+E315+E284+E253+E222+E191+E160+E129+E98+E67+E36)</f>
        <v>0</v>
      </c>
    </row>
    <row r="379" spans="1:5" ht="15" thickTop="1" thickBot="1" x14ac:dyDescent="0.3">
      <c r="A379" s="148"/>
      <c r="B379" s="152" t="s">
        <v>171</v>
      </c>
      <c r="C379" s="154">
        <f>+C3</f>
        <v>0</v>
      </c>
      <c r="D379" s="267">
        <f>+D5+D378-E378</f>
        <v>0</v>
      </c>
      <c r="E379" s="268"/>
    </row>
    <row r="380" spans="1:5" ht="14.4" thickTop="1" x14ac:dyDescent="0.25"/>
  </sheetData>
  <sheetProtection algorithmName="SHA-512" hashValue="lm66DYthv637bTrJL4oaODmpJNjQ75wGxB6KfXGEV5gbY2m7arantzUXCHRO0GJor0jmbxrRlo43e80qfEs8Iw==" saltValue="hQIdJrtWFJggaTFPkJQ7FQ==" spinCount="100000" sheet="1" selectLockedCells="1"/>
  <dataConsolidate/>
  <mergeCells count="38">
    <mergeCell ref="D48:D66"/>
    <mergeCell ref="D68:E68"/>
    <mergeCell ref="E69:E78"/>
    <mergeCell ref="D79:D97"/>
    <mergeCell ref="A1:B1"/>
    <mergeCell ref="D5:E5"/>
    <mergeCell ref="E7:E16"/>
    <mergeCell ref="D17:D35"/>
    <mergeCell ref="D37:E37"/>
    <mergeCell ref="E38:E47"/>
    <mergeCell ref="D99:E99"/>
    <mergeCell ref="E100:E109"/>
    <mergeCell ref="D110:D128"/>
    <mergeCell ref="D130:E130"/>
    <mergeCell ref="E131:E140"/>
    <mergeCell ref="D141:D159"/>
    <mergeCell ref="D161:E161"/>
    <mergeCell ref="E162:E171"/>
    <mergeCell ref="D172:D190"/>
    <mergeCell ref="D192:E192"/>
    <mergeCell ref="E193:E202"/>
    <mergeCell ref="D203:D221"/>
    <mergeCell ref="D223:E223"/>
    <mergeCell ref="E224:E233"/>
    <mergeCell ref="D234:D252"/>
    <mergeCell ref="D254:E254"/>
    <mergeCell ref="E255:E264"/>
    <mergeCell ref="D265:D283"/>
    <mergeCell ref="D285:E285"/>
    <mergeCell ref="E286:E295"/>
    <mergeCell ref="E348:E357"/>
    <mergeCell ref="D358:D376"/>
    <mergeCell ref="D379:E379"/>
    <mergeCell ref="D296:D314"/>
    <mergeCell ref="D316:E316"/>
    <mergeCell ref="E317:E326"/>
    <mergeCell ref="D327:D345"/>
    <mergeCell ref="D347:E347"/>
  </mergeCells>
  <dataValidations count="1">
    <dataValidation errorStyle="warning" allowBlank="1" showInputMessage="1" showErrorMessage="1" promptTitle="Sélectionnez l'occurence exacte" sqref="B32:B33 B63:B64 B94:B95 B125:B126 B156:B157 B187:B188 B218:B219 B249:B250 B280:B281 B311:B312 B342:B343 B373:B374" xr:uid="{0A9A849F-05EF-4E68-971A-F706D179508C}"/>
  </dataValidations>
  <pageMargins left="0.78740157480314965" right="0" top="0.43307086614173229" bottom="0.39370078740157483" header="0.27559055118110237" footer="0.51181102362204722"/>
  <pageSetup paperSize="9" scale="80" orientation="portrait" r:id="rId1"/>
  <headerFooter alignWithMargins="0"/>
  <rowBreaks count="5" manualBreakCount="5">
    <brk id="68" max="5" man="1"/>
    <brk id="130" max="5" man="1"/>
    <brk id="192" max="5" man="1"/>
    <brk id="254" max="5" man="1"/>
    <brk id="31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tabColor rgb="FF00B0F0"/>
  </sheetPr>
  <dimension ref="B1:G156"/>
  <sheetViews>
    <sheetView view="pageLayout" topLeftCell="A12" zoomScaleNormal="100" workbookViewId="0">
      <selection activeCell="E12" sqref="E12"/>
    </sheetView>
  </sheetViews>
  <sheetFormatPr baseColWidth="10" defaultColWidth="11.44140625" defaultRowHeight="13.2" x14ac:dyDescent="0.25"/>
  <cols>
    <col min="1" max="1" width="8.33203125" style="32" customWidth="1"/>
    <col min="2" max="2" width="13" style="32" customWidth="1"/>
    <col min="3" max="3" width="30.6640625" style="32" customWidth="1"/>
    <col min="4" max="4" width="13.109375" style="32" customWidth="1"/>
    <col min="5" max="6" width="16" style="32" customWidth="1"/>
    <col min="7" max="7" width="16.88671875" style="167" customWidth="1"/>
    <col min="8" max="16384" width="11.44140625" style="32"/>
  </cols>
  <sheetData>
    <row r="1" spans="2:7" ht="14.4" x14ac:dyDescent="0.3">
      <c r="B1" s="290">
        <f>+Inventaire!C5</f>
        <v>0</v>
      </c>
      <c r="C1" s="290"/>
      <c r="D1" s="291"/>
      <c r="E1" s="175" t="s">
        <v>146</v>
      </c>
      <c r="F1" s="124">
        <f>+Inventaire!A3</f>
        <v>2023</v>
      </c>
    </row>
    <row r="2" spans="2:7" ht="13.8" x14ac:dyDescent="0.25">
      <c r="B2" s="176"/>
      <c r="C2" s="176"/>
      <c r="D2" s="177"/>
      <c r="E2" s="178"/>
      <c r="F2" s="63"/>
      <c r="G2" s="165"/>
    </row>
    <row r="3" spans="2:7" ht="13.8" x14ac:dyDescent="0.25">
      <c r="B3" s="297" t="s">
        <v>173</v>
      </c>
      <c r="C3" s="297"/>
      <c r="D3" s="298"/>
      <c r="E3" s="299"/>
      <c r="F3" s="299"/>
    </row>
    <row r="4" spans="2:7" ht="13.8" x14ac:dyDescent="0.25">
      <c r="B4" s="179"/>
      <c r="C4" s="179"/>
      <c r="D4" s="177"/>
      <c r="E4" s="180"/>
      <c r="F4" s="180"/>
    </row>
    <row r="5" spans="2:7" ht="13.8" x14ac:dyDescent="0.25">
      <c r="B5" s="181"/>
      <c r="C5" s="292"/>
      <c r="D5" s="293"/>
      <c r="E5" s="295" t="str">
        <f>+Inventaire!A15</f>
        <v>Livret A ou Livret Bleu</v>
      </c>
      <c r="F5" s="296"/>
    </row>
    <row r="6" spans="2:7" ht="13.8" x14ac:dyDescent="0.25">
      <c r="B6" s="182"/>
      <c r="C6" s="183" t="s">
        <v>147</v>
      </c>
      <c r="D6" s="184">
        <f>+F1</f>
        <v>2023</v>
      </c>
      <c r="E6" s="283">
        <f>+Inventaire!D15</f>
        <v>0</v>
      </c>
      <c r="F6" s="260"/>
    </row>
    <row r="7" spans="2:7" ht="13.8" x14ac:dyDescent="0.25">
      <c r="B7" s="181" t="s">
        <v>5</v>
      </c>
      <c r="C7" s="276" t="s">
        <v>6</v>
      </c>
      <c r="D7" s="277"/>
      <c r="E7" s="185" t="s">
        <v>7</v>
      </c>
      <c r="F7" s="185" t="s">
        <v>8</v>
      </c>
    </row>
    <row r="8" spans="2:7" ht="13.8" x14ac:dyDescent="0.25">
      <c r="B8" s="77"/>
      <c r="C8" s="278"/>
      <c r="D8" s="233"/>
      <c r="E8" s="78"/>
      <c r="F8" s="78"/>
    </row>
    <row r="9" spans="2:7" ht="13.8" x14ac:dyDescent="0.25">
      <c r="B9" s="77"/>
      <c r="C9" s="278"/>
      <c r="D9" s="233"/>
      <c r="E9" s="78"/>
      <c r="F9" s="78"/>
    </row>
    <row r="10" spans="2:7" ht="13.8" x14ac:dyDescent="0.25">
      <c r="B10" s="79"/>
      <c r="C10" s="288"/>
      <c r="D10" s="233"/>
      <c r="E10" s="78"/>
      <c r="F10" s="78"/>
    </row>
    <row r="11" spans="2:7" ht="13.8" x14ac:dyDescent="0.25">
      <c r="B11" s="79"/>
      <c r="C11" s="288"/>
      <c r="D11" s="233"/>
      <c r="E11" s="78"/>
      <c r="F11" s="78"/>
    </row>
    <row r="12" spans="2:7" ht="14.4" thickBot="1" x14ac:dyDescent="0.3">
      <c r="B12" s="77"/>
      <c r="C12" s="279" t="s">
        <v>85</v>
      </c>
      <c r="D12" s="289"/>
      <c r="E12" s="80"/>
      <c r="F12" s="52" t="s">
        <v>9</v>
      </c>
    </row>
    <row r="13" spans="2:7" ht="15" thickTop="1" thickBot="1" x14ac:dyDescent="0.3">
      <c r="B13" s="48"/>
      <c r="C13" s="272" t="s">
        <v>10</v>
      </c>
      <c r="D13" s="273"/>
      <c r="E13" s="19">
        <f>+SUM(E8:E12)</f>
        <v>0</v>
      </c>
      <c r="F13" s="19">
        <f>+SUM(F8:F12)</f>
        <v>0</v>
      </c>
    </row>
    <row r="14" spans="2:7" ht="14.4" thickTop="1" x14ac:dyDescent="0.25">
      <c r="B14" s="49"/>
      <c r="C14" s="129" t="s">
        <v>174</v>
      </c>
      <c r="D14" s="127">
        <f>+F1</f>
        <v>2023</v>
      </c>
      <c r="E14" s="274">
        <f>+E6+E13-F13</f>
        <v>0</v>
      </c>
      <c r="F14" s="275"/>
    </row>
    <row r="15" spans="2:7" ht="13.8" x14ac:dyDescent="0.25">
      <c r="B15" s="47"/>
      <c r="C15" s="47"/>
      <c r="D15" s="23"/>
      <c r="E15" s="20"/>
      <c r="F15" s="21"/>
    </row>
    <row r="17" spans="2:6" ht="13.8" x14ac:dyDescent="0.25">
      <c r="B17" s="9"/>
      <c r="C17" s="284"/>
      <c r="D17" s="285"/>
      <c r="E17" s="286" t="str">
        <f>+Inventaire!A16</f>
        <v>Livret Développement Durable (LDD)</v>
      </c>
      <c r="F17" s="287"/>
    </row>
    <row r="18" spans="2:6" ht="13.8" x14ac:dyDescent="0.25">
      <c r="B18" s="48"/>
      <c r="C18" s="173" t="s">
        <v>147</v>
      </c>
      <c r="D18" s="174">
        <f>+F1</f>
        <v>2023</v>
      </c>
      <c r="E18" s="274">
        <f>+Inventaire!D16</f>
        <v>0</v>
      </c>
      <c r="F18" s="275"/>
    </row>
    <row r="19" spans="2:6" ht="13.8" x14ac:dyDescent="0.25">
      <c r="B19" s="9" t="s">
        <v>5</v>
      </c>
      <c r="C19" s="284" t="s">
        <v>6</v>
      </c>
      <c r="D19" s="285"/>
      <c r="E19" s="10" t="s">
        <v>7</v>
      </c>
      <c r="F19" s="10" t="s">
        <v>8</v>
      </c>
    </row>
    <row r="20" spans="2:6" ht="13.8" x14ac:dyDescent="0.25">
      <c r="B20" s="77"/>
      <c r="C20" s="278"/>
      <c r="D20" s="233"/>
      <c r="E20" s="78"/>
      <c r="F20" s="78"/>
    </row>
    <row r="21" spans="2:6" ht="13.8" x14ac:dyDescent="0.25">
      <c r="B21" s="77"/>
      <c r="C21" s="278"/>
      <c r="D21" s="233"/>
      <c r="E21" s="78"/>
      <c r="F21" s="78"/>
    </row>
    <row r="22" spans="2:6" ht="13.8" x14ac:dyDescent="0.25">
      <c r="B22" s="79"/>
      <c r="C22" s="288"/>
      <c r="D22" s="233"/>
      <c r="E22" s="78"/>
      <c r="F22" s="78"/>
    </row>
    <row r="23" spans="2:6" ht="14.4" thickBot="1" x14ac:dyDescent="0.3">
      <c r="B23" s="77"/>
      <c r="C23" s="279" t="s">
        <v>85</v>
      </c>
      <c r="D23" s="289"/>
      <c r="E23" s="80"/>
      <c r="F23" s="50"/>
    </row>
    <row r="24" spans="2:6" ht="15" thickTop="1" thickBot="1" x14ac:dyDescent="0.3">
      <c r="B24" s="48"/>
      <c r="C24" s="300" t="s">
        <v>10</v>
      </c>
      <c r="D24" s="301"/>
      <c r="E24" s="19">
        <f>+SUM(E20:E23)</f>
        <v>0</v>
      </c>
      <c r="F24" s="19">
        <f>+SUM(F20:F23)</f>
        <v>0</v>
      </c>
    </row>
    <row r="25" spans="2:6" ht="14.4" thickTop="1" x14ac:dyDescent="0.25">
      <c r="B25" s="49"/>
      <c r="C25" s="129" t="s">
        <v>174</v>
      </c>
      <c r="D25" s="186">
        <f>+F1</f>
        <v>2023</v>
      </c>
      <c r="E25" s="274">
        <f>+E18+E24-F24</f>
        <v>0</v>
      </c>
      <c r="F25" s="275"/>
    </row>
    <row r="26" spans="2:6" ht="13.8" x14ac:dyDescent="0.25">
      <c r="B26" s="47"/>
      <c r="C26" s="47"/>
      <c r="D26" s="23"/>
      <c r="E26" s="20"/>
      <c r="F26" s="21"/>
    </row>
    <row r="28" spans="2:6" ht="13.8" x14ac:dyDescent="0.25">
      <c r="B28" s="181"/>
      <c r="C28" s="276"/>
      <c r="D28" s="277"/>
      <c r="E28" s="302" t="str">
        <f>+Inventaire!A17</f>
        <v>Livret d'Epargne Populaire (L.E.P)</v>
      </c>
      <c r="F28" s="303"/>
    </row>
    <row r="29" spans="2:6" ht="13.8" x14ac:dyDescent="0.25">
      <c r="B29" s="182"/>
      <c r="C29" s="183" t="s">
        <v>147</v>
      </c>
      <c r="D29" s="188">
        <f>+F1</f>
        <v>2023</v>
      </c>
      <c r="E29" s="283">
        <f>+Inventaire!D17</f>
        <v>0</v>
      </c>
      <c r="F29" s="260"/>
    </row>
    <row r="30" spans="2:6" ht="13.8" x14ac:dyDescent="0.25">
      <c r="B30" s="181" t="s">
        <v>5</v>
      </c>
      <c r="C30" s="276" t="s">
        <v>6</v>
      </c>
      <c r="D30" s="277"/>
      <c r="E30" s="185" t="s">
        <v>7</v>
      </c>
      <c r="F30" s="185" t="s">
        <v>8</v>
      </c>
    </row>
    <row r="31" spans="2:6" ht="13.8" x14ac:dyDescent="0.25">
      <c r="B31" s="77"/>
      <c r="C31" s="278"/>
      <c r="D31" s="233"/>
      <c r="E31" s="78"/>
      <c r="F31" s="78"/>
    </row>
    <row r="32" spans="2:6" ht="13.8" x14ac:dyDescent="0.25">
      <c r="B32" s="77"/>
      <c r="C32" s="278"/>
      <c r="D32" s="233"/>
      <c r="E32" s="78"/>
      <c r="F32" s="78"/>
    </row>
    <row r="33" spans="2:6" ht="13.8" x14ac:dyDescent="0.25">
      <c r="B33" s="79"/>
      <c r="C33" s="288"/>
      <c r="D33" s="233"/>
      <c r="E33" s="78"/>
      <c r="F33" s="78"/>
    </row>
    <row r="34" spans="2:6" ht="14.4" thickBot="1" x14ac:dyDescent="0.3">
      <c r="B34" s="77"/>
      <c r="C34" s="279" t="s">
        <v>85</v>
      </c>
      <c r="D34" s="289"/>
      <c r="E34" s="80"/>
      <c r="F34" s="50"/>
    </row>
    <row r="35" spans="2:6" ht="15" thickTop="1" thickBot="1" x14ac:dyDescent="0.3">
      <c r="B35" s="48"/>
      <c r="C35" s="272" t="s">
        <v>10</v>
      </c>
      <c r="D35" s="273"/>
      <c r="E35" s="19">
        <f>+SUM(E31:E34)</f>
        <v>0</v>
      </c>
      <c r="F35" s="19">
        <f>+SUM(F31:F34)</f>
        <v>0</v>
      </c>
    </row>
    <row r="36" spans="2:6" ht="14.4" thickTop="1" x14ac:dyDescent="0.25">
      <c r="B36" s="49"/>
      <c r="C36" s="187" t="s">
        <v>174</v>
      </c>
      <c r="D36" s="184">
        <f>+F1</f>
        <v>2023</v>
      </c>
      <c r="E36" s="274">
        <f>+E29+E35-F35</f>
        <v>0</v>
      </c>
      <c r="F36" s="275"/>
    </row>
    <row r="37" spans="2:6" ht="13.8" x14ac:dyDescent="0.25">
      <c r="B37" s="47"/>
      <c r="C37" s="47"/>
      <c r="D37" s="23"/>
      <c r="E37" s="20"/>
      <c r="F37" s="21"/>
    </row>
    <row r="39" spans="2:6" ht="13.8" x14ac:dyDescent="0.25">
      <c r="B39" s="181"/>
      <c r="C39" s="276"/>
      <c r="D39" s="277"/>
      <c r="E39" s="281" t="str">
        <f>+Inventaire!A18</f>
        <v>Plan d'Epargne Populaire ( PEP)</v>
      </c>
      <c r="F39" s="282"/>
    </row>
    <row r="40" spans="2:6" ht="13.8" x14ac:dyDescent="0.25">
      <c r="B40" s="182"/>
      <c r="C40" s="183" t="s">
        <v>147</v>
      </c>
      <c r="D40" s="188">
        <f>+F1</f>
        <v>2023</v>
      </c>
      <c r="E40" s="283">
        <f>+Inventaire!D18</f>
        <v>0</v>
      </c>
      <c r="F40" s="260"/>
    </row>
    <row r="41" spans="2:6" ht="13.8" x14ac:dyDescent="0.25">
      <c r="B41" s="181" t="s">
        <v>5</v>
      </c>
      <c r="C41" s="276" t="s">
        <v>6</v>
      </c>
      <c r="D41" s="277"/>
      <c r="E41" s="185" t="s">
        <v>7</v>
      </c>
      <c r="F41" s="185" t="s">
        <v>8</v>
      </c>
    </row>
    <row r="42" spans="2:6" ht="13.8" x14ac:dyDescent="0.25">
      <c r="B42" s="77"/>
      <c r="C42" s="278"/>
      <c r="D42" s="233"/>
      <c r="E42" s="78"/>
      <c r="F42" s="78"/>
    </row>
    <row r="43" spans="2:6" ht="13.8" x14ac:dyDescent="0.25">
      <c r="B43" s="77"/>
      <c r="C43" s="278"/>
      <c r="D43" s="233"/>
      <c r="E43" s="78"/>
      <c r="F43" s="78"/>
    </row>
    <row r="44" spans="2:6" ht="13.8" x14ac:dyDescent="0.25">
      <c r="B44" s="77"/>
      <c r="C44" s="278"/>
      <c r="D44" s="233"/>
      <c r="E44" s="78"/>
      <c r="F44" s="78"/>
    </row>
    <row r="45" spans="2:6" ht="14.4" thickBot="1" x14ac:dyDescent="0.3">
      <c r="B45" s="77"/>
      <c r="C45" s="279" t="s">
        <v>85</v>
      </c>
      <c r="D45" s="289"/>
      <c r="E45" s="80"/>
      <c r="F45" s="50"/>
    </row>
    <row r="46" spans="2:6" ht="15" thickTop="1" thickBot="1" x14ac:dyDescent="0.3">
      <c r="B46" s="48"/>
      <c r="C46" s="272" t="s">
        <v>10</v>
      </c>
      <c r="D46" s="273"/>
      <c r="E46" s="19">
        <f>+SUM(E42:E45)</f>
        <v>0</v>
      </c>
      <c r="F46" s="19">
        <f>+SUM(F42:F45)</f>
        <v>0</v>
      </c>
    </row>
    <row r="47" spans="2:6" ht="14.4" thickTop="1" x14ac:dyDescent="0.25">
      <c r="B47" s="49"/>
      <c r="C47" s="187" t="s">
        <v>174</v>
      </c>
      <c r="D47" s="184">
        <f>+F1</f>
        <v>2023</v>
      </c>
      <c r="E47" s="274">
        <f>+E40+E46-F46</f>
        <v>0</v>
      </c>
      <c r="F47" s="275"/>
    </row>
    <row r="48" spans="2:6" ht="13.8" x14ac:dyDescent="0.25">
      <c r="B48" s="47"/>
      <c r="C48" s="47"/>
      <c r="D48" s="23"/>
      <c r="E48" s="20"/>
      <c r="F48" s="21"/>
    </row>
    <row r="50" spans="2:6" ht="13.8" x14ac:dyDescent="0.25">
      <c r="B50" s="181"/>
      <c r="C50" s="276"/>
      <c r="D50" s="277"/>
      <c r="E50" s="281" t="str">
        <f>+Inventaire!A19</f>
        <v>Plan d'Epargne Logement (PEL)</v>
      </c>
      <c r="F50" s="282"/>
    </row>
    <row r="51" spans="2:6" ht="13.8" x14ac:dyDescent="0.25">
      <c r="B51" s="182"/>
      <c r="C51" s="183" t="s">
        <v>147</v>
      </c>
      <c r="D51" s="188">
        <f>+F1</f>
        <v>2023</v>
      </c>
      <c r="E51" s="283">
        <f>+Inventaire!D19</f>
        <v>0</v>
      </c>
      <c r="F51" s="260"/>
    </row>
    <row r="52" spans="2:6" ht="13.8" x14ac:dyDescent="0.25">
      <c r="B52" s="181" t="s">
        <v>5</v>
      </c>
      <c r="C52" s="276" t="s">
        <v>6</v>
      </c>
      <c r="D52" s="277"/>
      <c r="E52" s="185" t="s">
        <v>7</v>
      </c>
      <c r="F52" s="185" t="s">
        <v>8</v>
      </c>
    </row>
    <row r="53" spans="2:6" ht="13.8" x14ac:dyDescent="0.25">
      <c r="B53" s="77"/>
      <c r="C53" s="278"/>
      <c r="D53" s="233"/>
      <c r="E53" s="78"/>
      <c r="F53" s="78"/>
    </row>
    <row r="54" spans="2:6" ht="13.8" x14ac:dyDescent="0.25">
      <c r="B54" s="77"/>
      <c r="C54" s="278"/>
      <c r="D54" s="233"/>
      <c r="E54" s="78"/>
      <c r="F54" s="78"/>
    </row>
    <row r="55" spans="2:6" ht="13.8" x14ac:dyDescent="0.25">
      <c r="B55" s="77"/>
      <c r="C55" s="279" t="s">
        <v>85</v>
      </c>
      <c r="D55" s="289"/>
      <c r="E55" s="78"/>
      <c r="F55" s="51"/>
    </row>
    <row r="56" spans="2:6" ht="14.4" thickBot="1" x14ac:dyDescent="0.3">
      <c r="B56" s="77"/>
      <c r="C56" s="279" t="s">
        <v>97</v>
      </c>
      <c r="D56" s="289"/>
      <c r="E56" s="50"/>
      <c r="F56" s="80"/>
    </row>
    <row r="57" spans="2:6" ht="15" thickTop="1" thickBot="1" x14ac:dyDescent="0.3">
      <c r="B57" s="48"/>
      <c r="C57" s="272" t="s">
        <v>10</v>
      </c>
      <c r="D57" s="273"/>
      <c r="E57" s="19">
        <f>+SUM(E53:E56)</f>
        <v>0</v>
      </c>
      <c r="F57" s="19">
        <f>+SUM(F53:F56)</f>
        <v>0</v>
      </c>
    </row>
    <row r="58" spans="2:6" ht="14.4" thickTop="1" x14ac:dyDescent="0.25">
      <c r="B58" s="49"/>
      <c r="C58" s="187" t="s">
        <v>174</v>
      </c>
      <c r="D58" s="184">
        <f>+F1</f>
        <v>2023</v>
      </c>
      <c r="E58" s="274">
        <f>+E51+E57-F57</f>
        <v>0</v>
      </c>
      <c r="F58" s="275"/>
    </row>
    <row r="60" spans="2:6" ht="13.8" x14ac:dyDescent="0.25">
      <c r="B60" s="181"/>
      <c r="C60" s="276"/>
      <c r="D60" s="277"/>
      <c r="E60" s="281" t="str">
        <f>+Inventaire!A20</f>
        <v>Compte Epargne Logement (CEL)</v>
      </c>
      <c r="F60" s="282"/>
    </row>
    <row r="61" spans="2:6" ht="13.8" x14ac:dyDescent="0.25">
      <c r="B61" s="182"/>
      <c r="C61" s="183" t="s">
        <v>147</v>
      </c>
      <c r="D61" s="188">
        <f>+F1</f>
        <v>2023</v>
      </c>
      <c r="E61" s="283">
        <f>+Inventaire!D20</f>
        <v>0</v>
      </c>
      <c r="F61" s="260"/>
    </row>
    <row r="62" spans="2:6" ht="13.8" x14ac:dyDescent="0.25">
      <c r="B62" s="181" t="s">
        <v>5</v>
      </c>
      <c r="C62" s="276" t="s">
        <v>6</v>
      </c>
      <c r="D62" s="277"/>
      <c r="E62" s="185" t="s">
        <v>7</v>
      </c>
      <c r="F62" s="185" t="s">
        <v>8</v>
      </c>
    </row>
    <row r="63" spans="2:6" ht="13.8" x14ac:dyDescent="0.25">
      <c r="B63" s="77"/>
      <c r="C63" s="278"/>
      <c r="D63" s="233"/>
      <c r="E63" s="78"/>
      <c r="F63" s="78"/>
    </row>
    <row r="64" spans="2:6" ht="13.8" x14ac:dyDescent="0.25">
      <c r="B64" s="77"/>
      <c r="C64" s="278"/>
      <c r="D64" s="233"/>
      <c r="E64" s="78"/>
      <c r="F64" s="78"/>
    </row>
    <row r="65" spans="2:6" ht="13.8" x14ac:dyDescent="0.25">
      <c r="B65" s="79"/>
      <c r="C65" s="279" t="s">
        <v>85</v>
      </c>
      <c r="D65" s="280"/>
      <c r="E65" s="78"/>
      <c r="F65" s="51"/>
    </row>
    <row r="66" spans="2:6" ht="14.4" thickBot="1" x14ac:dyDescent="0.3">
      <c r="B66" s="77"/>
      <c r="C66" s="279" t="s">
        <v>97</v>
      </c>
      <c r="D66" s="280"/>
      <c r="E66" s="50"/>
      <c r="F66" s="80"/>
    </row>
    <row r="67" spans="2:6" ht="15" thickTop="1" thickBot="1" x14ac:dyDescent="0.3">
      <c r="B67" s="48"/>
      <c r="C67" s="272" t="s">
        <v>10</v>
      </c>
      <c r="D67" s="273"/>
      <c r="E67" s="19">
        <f>+SUM(E63:E66)</f>
        <v>0</v>
      </c>
      <c r="F67" s="19">
        <f>+SUM(F63:F66)</f>
        <v>0</v>
      </c>
    </row>
    <row r="68" spans="2:6" ht="14.4" thickTop="1" x14ac:dyDescent="0.25">
      <c r="B68" s="49"/>
      <c r="C68" s="187" t="s">
        <v>174</v>
      </c>
      <c r="D68" s="184">
        <f>+F1</f>
        <v>2023</v>
      </c>
      <c r="E68" s="274">
        <f>+E61+E67-F67</f>
        <v>0</v>
      </c>
      <c r="F68" s="275"/>
    </row>
    <row r="71" spans="2:6" ht="13.8" x14ac:dyDescent="0.25">
      <c r="B71" s="181"/>
      <c r="C71" s="276"/>
      <c r="D71" s="277"/>
      <c r="E71" s="281" t="str">
        <f>+Inventaire!A21</f>
        <v>Plan Epargne Retraite (PERP) </v>
      </c>
      <c r="F71" s="282"/>
    </row>
    <row r="72" spans="2:6" ht="13.8" x14ac:dyDescent="0.25">
      <c r="B72" s="182"/>
      <c r="C72" s="183" t="s">
        <v>147</v>
      </c>
      <c r="D72" s="188">
        <f>+F1</f>
        <v>2023</v>
      </c>
      <c r="E72" s="283">
        <f>+Inventaire!D21</f>
        <v>0</v>
      </c>
      <c r="F72" s="260"/>
    </row>
    <row r="73" spans="2:6" ht="13.8" x14ac:dyDescent="0.25">
      <c r="B73" s="181" t="s">
        <v>5</v>
      </c>
      <c r="C73" s="276" t="s">
        <v>6</v>
      </c>
      <c r="D73" s="277"/>
      <c r="E73" s="185" t="s">
        <v>7</v>
      </c>
      <c r="F73" s="185" t="s">
        <v>8</v>
      </c>
    </row>
    <row r="74" spans="2:6" ht="13.8" x14ac:dyDescent="0.25">
      <c r="B74" s="77"/>
      <c r="C74" s="278"/>
      <c r="D74" s="233"/>
      <c r="E74" s="78"/>
      <c r="F74" s="78"/>
    </row>
    <row r="75" spans="2:6" ht="13.8" x14ac:dyDescent="0.25">
      <c r="B75" s="77"/>
      <c r="C75" s="278"/>
      <c r="D75" s="233"/>
      <c r="E75" s="78"/>
      <c r="F75" s="78"/>
    </row>
    <row r="76" spans="2:6" ht="13.8" x14ac:dyDescent="0.25">
      <c r="B76" s="79"/>
      <c r="C76" s="279" t="s">
        <v>85</v>
      </c>
      <c r="D76" s="280"/>
      <c r="E76" s="78"/>
      <c r="F76" s="51"/>
    </row>
    <row r="77" spans="2:6" ht="14.4" thickBot="1" x14ac:dyDescent="0.3">
      <c r="B77" s="77"/>
      <c r="C77" s="279" t="s">
        <v>97</v>
      </c>
      <c r="D77" s="280"/>
      <c r="E77" s="50"/>
      <c r="F77" s="80"/>
    </row>
    <row r="78" spans="2:6" ht="15" thickTop="1" thickBot="1" x14ac:dyDescent="0.3">
      <c r="B78" s="48"/>
      <c r="C78" s="272" t="s">
        <v>10</v>
      </c>
      <c r="D78" s="273"/>
      <c r="E78" s="19">
        <f>+SUM(E74:E77)</f>
        <v>0</v>
      </c>
      <c r="F78" s="19">
        <f>+SUM(F74:F77)</f>
        <v>0</v>
      </c>
    </row>
    <row r="79" spans="2:6" ht="14.4" thickTop="1" x14ac:dyDescent="0.25">
      <c r="B79" s="49"/>
      <c r="C79" s="187" t="s">
        <v>174</v>
      </c>
      <c r="D79" s="184">
        <f>+F1</f>
        <v>2023</v>
      </c>
      <c r="E79" s="274">
        <f>+E72+E78-F78</f>
        <v>0</v>
      </c>
      <c r="F79" s="275"/>
    </row>
    <row r="82" spans="2:6" ht="13.8" x14ac:dyDescent="0.25">
      <c r="B82" s="181"/>
      <c r="C82" s="276"/>
      <c r="D82" s="277"/>
      <c r="E82" s="281" t="str">
        <f>+Inventaire!A22</f>
        <v>Assurance-vie</v>
      </c>
      <c r="F82" s="282"/>
    </row>
    <row r="83" spans="2:6" ht="13.8" x14ac:dyDescent="0.25">
      <c r="B83" s="182"/>
      <c r="C83" s="183" t="s">
        <v>147</v>
      </c>
      <c r="D83" s="188">
        <f>+F1</f>
        <v>2023</v>
      </c>
      <c r="E83" s="283">
        <f>+Inventaire!D22</f>
        <v>0</v>
      </c>
      <c r="F83" s="260"/>
    </row>
    <row r="84" spans="2:6" ht="13.8" x14ac:dyDescent="0.25">
      <c r="B84" s="181" t="s">
        <v>5</v>
      </c>
      <c r="C84" s="276" t="s">
        <v>6</v>
      </c>
      <c r="D84" s="277"/>
      <c r="E84" s="185" t="s">
        <v>7</v>
      </c>
      <c r="F84" s="185" t="s">
        <v>8</v>
      </c>
    </row>
    <row r="85" spans="2:6" ht="13.8" x14ac:dyDescent="0.25">
      <c r="B85" s="77"/>
      <c r="C85" s="278"/>
      <c r="D85" s="233"/>
      <c r="E85" s="78"/>
      <c r="F85" s="78"/>
    </row>
    <row r="86" spans="2:6" ht="13.8" x14ac:dyDescent="0.25">
      <c r="B86" s="77"/>
      <c r="C86" s="278"/>
      <c r="D86" s="233"/>
      <c r="E86" s="78"/>
      <c r="F86" s="78"/>
    </row>
    <row r="87" spans="2:6" ht="13.8" x14ac:dyDescent="0.25">
      <c r="B87" s="79"/>
      <c r="C87" s="279" t="s">
        <v>85</v>
      </c>
      <c r="D87" s="280"/>
      <c r="E87" s="78"/>
      <c r="F87" s="51"/>
    </row>
    <row r="88" spans="2:6" ht="14.4" thickBot="1" x14ac:dyDescent="0.3">
      <c r="B88" s="77"/>
      <c r="C88" s="279" t="s">
        <v>98</v>
      </c>
      <c r="D88" s="280"/>
      <c r="E88" s="50"/>
      <c r="F88" s="80"/>
    </row>
    <row r="89" spans="2:6" ht="15" thickTop="1" thickBot="1" x14ac:dyDescent="0.3">
      <c r="B89" s="48"/>
      <c r="C89" s="272" t="s">
        <v>10</v>
      </c>
      <c r="D89" s="273"/>
      <c r="E89" s="19">
        <f>+SUM(E85:E88)</f>
        <v>0</v>
      </c>
      <c r="F89" s="19">
        <f>+SUM(F85:F88)</f>
        <v>0</v>
      </c>
    </row>
    <row r="90" spans="2:6" ht="14.4" thickTop="1" x14ac:dyDescent="0.25">
      <c r="B90" s="49"/>
      <c r="C90" s="187" t="s">
        <v>174</v>
      </c>
      <c r="D90" s="184">
        <f>+F1</f>
        <v>2023</v>
      </c>
      <c r="E90" s="274">
        <f>+E83+E89-F89</f>
        <v>0</v>
      </c>
      <c r="F90" s="275"/>
    </row>
    <row r="93" spans="2:6" ht="13.8" x14ac:dyDescent="0.25">
      <c r="B93" s="181"/>
      <c r="C93" s="276"/>
      <c r="D93" s="277"/>
      <c r="E93" s="281" t="str">
        <f>+Inventaire!A23</f>
        <v>Plan d’Epargne en Actions (PEA) </v>
      </c>
      <c r="F93" s="282"/>
    </row>
    <row r="94" spans="2:6" ht="13.8" x14ac:dyDescent="0.25">
      <c r="B94" s="182"/>
      <c r="C94" s="183" t="s">
        <v>147</v>
      </c>
      <c r="D94" s="188">
        <f>+F1</f>
        <v>2023</v>
      </c>
      <c r="E94" s="283">
        <f>+Inventaire!D23</f>
        <v>0</v>
      </c>
      <c r="F94" s="260"/>
    </row>
    <row r="95" spans="2:6" ht="13.8" x14ac:dyDescent="0.25">
      <c r="B95" s="181" t="s">
        <v>5</v>
      </c>
      <c r="C95" s="276" t="s">
        <v>6</v>
      </c>
      <c r="D95" s="277"/>
      <c r="E95" s="185" t="s">
        <v>7</v>
      </c>
      <c r="F95" s="185" t="s">
        <v>8</v>
      </c>
    </row>
    <row r="96" spans="2:6" ht="13.8" x14ac:dyDescent="0.25">
      <c r="B96" s="77"/>
      <c r="C96" s="278"/>
      <c r="D96" s="233"/>
      <c r="E96" s="78"/>
      <c r="F96" s="78"/>
    </row>
    <row r="97" spans="2:6" ht="13.8" x14ac:dyDescent="0.25">
      <c r="B97" s="77"/>
      <c r="C97" s="278"/>
      <c r="D97" s="233"/>
      <c r="E97" s="78"/>
      <c r="F97" s="78"/>
    </row>
    <row r="98" spans="2:6" ht="13.8" x14ac:dyDescent="0.25">
      <c r="B98" s="79"/>
      <c r="C98" s="279" t="s">
        <v>85</v>
      </c>
      <c r="D98" s="280"/>
      <c r="E98" s="78"/>
      <c r="F98" s="51"/>
    </row>
    <row r="99" spans="2:6" ht="14.4" thickBot="1" x14ac:dyDescent="0.3">
      <c r="B99" s="77"/>
      <c r="C99" s="279" t="s">
        <v>84</v>
      </c>
      <c r="D99" s="280"/>
      <c r="E99" s="50"/>
      <c r="F99" s="80"/>
    </row>
    <row r="100" spans="2:6" ht="15" thickTop="1" thickBot="1" x14ac:dyDescent="0.3">
      <c r="B100" s="48"/>
      <c r="C100" s="272" t="s">
        <v>10</v>
      </c>
      <c r="D100" s="273"/>
      <c r="E100" s="19">
        <f>+SUM(E96:E99)</f>
        <v>0</v>
      </c>
      <c r="F100" s="19">
        <f>+SUM(F96:F99)</f>
        <v>0</v>
      </c>
    </row>
    <row r="101" spans="2:6" ht="14.4" thickTop="1" x14ac:dyDescent="0.25">
      <c r="B101" s="49"/>
      <c r="C101" s="187" t="s">
        <v>174</v>
      </c>
      <c r="D101" s="184">
        <f>+F1</f>
        <v>2023</v>
      </c>
      <c r="E101" s="274">
        <f>+E94+E100-F100</f>
        <v>0</v>
      </c>
      <c r="F101" s="275"/>
    </row>
    <row r="104" spans="2:6" ht="13.8" x14ac:dyDescent="0.25">
      <c r="B104" s="181"/>
      <c r="C104" s="276"/>
      <c r="D104" s="277"/>
      <c r="E104" s="281" t="str">
        <f>+Inventaire!A24</f>
        <v>Compte-titres </v>
      </c>
      <c r="F104" s="282"/>
    </row>
    <row r="105" spans="2:6" ht="13.8" x14ac:dyDescent="0.25">
      <c r="B105" s="182"/>
      <c r="C105" s="183" t="s">
        <v>147</v>
      </c>
      <c r="D105" s="188">
        <f>+F1</f>
        <v>2023</v>
      </c>
      <c r="E105" s="283">
        <f>+Inventaire!D24</f>
        <v>0</v>
      </c>
      <c r="F105" s="260"/>
    </row>
    <row r="106" spans="2:6" ht="13.8" x14ac:dyDescent="0.25">
      <c r="B106" s="181" t="s">
        <v>5</v>
      </c>
      <c r="C106" s="276" t="s">
        <v>6</v>
      </c>
      <c r="D106" s="277"/>
      <c r="E106" s="185" t="s">
        <v>7</v>
      </c>
      <c r="F106" s="185" t="s">
        <v>8</v>
      </c>
    </row>
    <row r="107" spans="2:6" ht="13.8" x14ac:dyDescent="0.25">
      <c r="B107" s="77"/>
      <c r="C107" s="278"/>
      <c r="D107" s="233"/>
      <c r="E107" s="78"/>
      <c r="F107" s="78"/>
    </row>
    <row r="108" spans="2:6" ht="13.8" x14ac:dyDescent="0.25">
      <c r="B108" s="77"/>
      <c r="C108" s="278"/>
      <c r="D108" s="233"/>
      <c r="E108" s="78"/>
      <c r="F108" s="78"/>
    </row>
    <row r="109" spans="2:6" ht="13.8" x14ac:dyDescent="0.25">
      <c r="B109" s="79"/>
      <c r="C109" s="279" t="s">
        <v>85</v>
      </c>
      <c r="D109" s="280"/>
      <c r="E109" s="78"/>
      <c r="F109" s="51"/>
    </row>
    <row r="110" spans="2:6" ht="14.4" thickBot="1" x14ac:dyDescent="0.3">
      <c r="B110" s="77"/>
      <c r="C110" s="279" t="s">
        <v>84</v>
      </c>
      <c r="D110" s="280"/>
      <c r="E110" s="50"/>
      <c r="F110" s="80"/>
    </row>
    <row r="111" spans="2:6" ht="15" thickTop="1" thickBot="1" x14ac:dyDescent="0.3">
      <c r="B111" s="48"/>
      <c r="C111" s="272" t="s">
        <v>10</v>
      </c>
      <c r="D111" s="273"/>
      <c r="E111" s="19">
        <f>+SUM(E107:E110)</f>
        <v>0</v>
      </c>
      <c r="F111" s="19">
        <f>+SUM(F107:F110)</f>
        <v>0</v>
      </c>
    </row>
    <row r="112" spans="2:6" ht="14.4" thickTop="1" x14ac:dyDescent="0.25">
      <c r="B112" s="49"/>
      <c r="C112" s="187" t="s">
        <v>174</v>
      </c>
      <c r="D112" s="184">
        <f>+F1</f>
        <v>2023</v>
      </c>
      <c r="E112" s="274">
        <f>+E105+E111-F111</f>
        <v>0</v>
      </c>
      <c r="F112" s="275"/>
    </row>
    <row r="114" spans="2:7" ht="13.8" x14ac:dyDescent="0.25">
      <c r="B114" s="17"/>
      <c r="C114" s="17"/>
      <c r="D114" s="1"/>
      <c r="E114" s="294"/>
      <c r="F114" s="294"/>
      <c r="G114" s="189"/>
    </row>
    <row r="115" spans="2:7" ht="13.8" x14ac:dyDescent="0.25">
      <c r="B115" s="181"/>
      <c r="C115" s="276"/>
      <c r="D115" s="277"/>
      <c r="E115" s="281" t="str">
        <f>+Inventaire!A25</f>
        <v>Autres (à préciser)</v>
      </c>
      <c r="F115" s="282"/>
      <c r="G115" s="189"/>
    </row>
    <row r="116" spans="2:7" ht="13.8" x14ac:dyDescent="0.25">
      <c r="B116" s="182"/>
      <c r="C116" s="183" t="s">
        <v>147</v>
      </c>
      <c r="D116" s="188">
        <f>+F1</f>
        <v>2023</v>
      </c>
      <c r="E116" s="283">
        <f>+Inventaire!D25</f>
        <v>0</v>
      </c>
      <c r="F116" s="260"/>
      <c r="G116" s="189"/>
    </row>
    <row r="117" spans="2:7" ht="13.8" x14ac:dyDescent="0.25">
      <c r="B117" s="181" t="s">
        <v>5</v>
      </c>
      <c r="C117" s="276" t="s">
        <v>6</v>
      </c>
      <c r="D117" s="277"/>
      <c r="E117" s="185" t="s">
        <v>7</v>
      </c>
      <c r="F117" s="185" t="s">
        <v>8</v>
      </c>
      <c r="G117" s="189"/>
    </row>
    <row r="118" spans="2:7" ht="13.8" x14ac:dyDescent="0.25">
      <c r="B118" s="77"/>
      <c r="C118" s="278"/>
      <c r="D118" s="233"/>
      <c r="E118" s="78"/>
      <c r="F118" s="78"/>
      <c r="G118" s="189"/>
    </row>
    <row r="119" spans="2:7" ht="13.8" x14ac:dyDescent="0.25">
      <c r="B119" s="77"/>
      <c r="C119" s="278"/>
      <c r="D119" s="233"/>
      <c r="E119" s="78"/>
      <c r="F119" s="78"/>
      <c r="G119" s="189"/>
    </row>
    <row r="120" spans="2:7" ht="13.8" x14ac:dyDescent="0.25">
      <c r="B120" s="79"/>
      <c r="C120" s="279" t="s">
        <v>85</v>
      </c>
      <c r="D120" s="280"/>
      <c r="E120" s="78"/>
      <c r="F120" s="51"/>
      <c r="G120" s="189"/>
    </row>
    <row r="121" spans="2:7" ht="14.4" thickBot="1" x14ac:dyDescent="0.3">
      <c r="B121" s="77"/>
      <c r="C121" s="279" t="s">
        <v>84</v>
      </c>
      <c r="D121" s="280"/>
      <c r="E121" s="50"/>
      <c r="F121" s="80"/>
      <c r="G121" s="189"/>
    </row>
    <row r="122" spans="2:7" ht="15" thickTop="1" thickBot="1" x14ac:dyDescent="0.3">
      <c r="B122" s="48"/>
      <c r="C122" s="272" t="s">
        <v>10</v>
      </c>
      <c r="D122" s="273"/>
      <c r="E122" s="19">
        <f>+SUM(E118:E121)</f>
        <v>0</v>
      </c>
      <c r="F122" s="19">
        <f>+SUM(F118:F121)</f>
        <v>0</v>
      </c>
      <c r="G122" s="189"/>
    </row>
    <row r="123" spans="2:7" ht="14.4" thickTop="1" x14ac:dyDescent="0.25">
      <c r="B123" s="49"/>
      <c r="C123" s="187" t="s">
        <v>174</v>
      </c>
      <c r="D123" s="184">
        <f>+F1</f>
        <v>2023</v>
      </c>
      <c r="E123" s="274">
        <f>+E116+E122-F122</f>
        <v>0</v>
      </c>
      <c r="F123" s="275"/>
      <c r="G123" s="189"/>
    </row>
    <row r="126" spans="2:7" ht="13.8" x14ac:dyDescent="0.25">
      <c r="B126" s="181"/>
      <c r="C126" s="276"/>
      <c r="D126" s="277"/>
      <c r="E126" s="281" t="str">
        <f>+Inventaire!A26</f>
        <v>Autres (à préciser)</v>
      </c>
      <c r="F126" s="282"/>
    </row>
    <row r="127" spans="2:7" ht="13.8" x14ac:dyDescent="0.25">
      <c r="B127" s="182"/>
      <c r="C127" s="183" t="s">
        <v>147</v>
      </c>
      <c r="D127" s="188">
        <f>+F1</f>
        <v>2023</v>
      </c>
      <c r="E127" s="283">
        <f>+Inventaire!D26</f>
        <v>0</v>
      </c>
      <c r="F127" s="260"/>
    </row>
    <row r="128" spans="2:7" ht="13.8" x14ac:dyDescent="0.25">
      <c r="B128" s="181" t="s">
        <v>5</v>
      </c>
      <c r="C128" s="276" t="s">
        <v>6</v>
      </c>
      <c r="D128" s="277"/>
      <c r="E128" s="185" t="s">
        <v>7</v>
      </c>
      <c r="F128" s="185" t="s">
        <v>8</v>
      </c>
    </row>
    <row r="129" spans="2:6" ht="13.8" x14ac:dyDescent="0.25">
      <c r="B129" s="77"/>
      <c r="C129" s="278"/>
      <c r="D129" s="233"/>
      <c r="E129" s="78"/>
      <c r="F129" s="78"/>
    </row>
    <row r="130" spans="2:6" ht="13.8" x14ac:dyDescent="0.25">
      <c r="B130" s="77"/>
      <c r="C130" s="278"/>
      <c r="D130" s="233"/>
      <c r="E130" s="78"/>
      <c r="F130" s="78"/>
    </row>
    <row r="131" spans="2:6" ht="13.8" x14ac:dyDescent="0.25">
      <c r="B131" s="79"/>
      <c r="C131" s="279" t="s">
        <v>85</v>
      </c>
      <c r="D131" s="280"/>
      <c r="E131" s="78"/>
      <c r="F131" s="51"/>
    </row>
    <row r="132" spans="2:6" ht="14.4" thickBot="1" x14ac:dyDescent="0.3">
      <c r="B132" s="77"/>
      <c r="C132" s="279" t="s">
        <v>84</v>
      </c>
      <c r="D132" s="280"/>
      <c r="E132" s="50"/>
      <c r="F132" s="80"/>
    </row>
    <row r="133" spans="2:6" ht="15" thickTop="1" thickBot="1" x14ac:dyDescent="0.3">
      <c r="B133" s="48"/>
      <c r="C133" s="272" t="s">
        <v>10</v>
      </c>
      <c r="D133" s="273"/>
      <c r="E133" s="19">
        <f>+SUM(E129:E132)</f>
        <v>0</v>
      </c>
      <c r="F133" s="19">
        <f>+SUM(F129:F132)</f>
        <v>0</v>
      </c>
    </row>
    <row r="134" spans="2:6" ht="14.4" thickTop="1" x14ac:dyDescent="0.25">
      <c r="B134" s="49"/>
      <c r="C134" s="187" t="s">
        <v>174</v>
      </c>
      <c r="D134" s="184">
        <f>+F1</f>
        <v>2023</v>
      </c>
      <c r="E134" s="274">
        <f>+E127+E133-F133</f>
        <v>0</v>
      </c>
      <c r="F134" s="275"/>
    </row>
    <row r="137" spans="2:6" ht="13.8" x14ac:dyDescent="0.25">
      <c r="B137" s="9"/>
      <c r="C137" s="284"/>
      <c r="D137" s="285"/>
      <c r="E137" s="286" t="str">
        <f>+Inventaire!A27</f>
        <v>Autres (à préciser)</v>
      </c>
      <c r="F137" s="287"/>
    </row>
    <row r="138" spans="2:6" ht="13.8" x14ac:dyDescent="0.25">
      <c r="B138" s="48"/>
      <c r="C138" s="183" t="s">
        <v>147</v>
      </c>
      <c r="D138" s="188">
        <f>+F1</f>
        <v>2023</v>
      </c>
      <c r="E138" s="274">
        <f>+Inventaire!D27</f>
        <v>0</v>
      </c>
      <c r="F138" s="275"/>
    </row>
    <row r="139" spans="2:6" ht="13.8" x14ac:dyDescent="0.25">
      <c r="B139" s="9" t="s">
        <v>5</v>
      </c>
      <c r="C139" s="284" t="s">
        <v>6</v>
      </c>
      <c r="D139" s="285"/>
      <c r="E139" s="10" t="s">
        <v>7</v>
      </c>
      <c r="F139" s="10" t="s">
        <v>8</v>
      </c>
    </row>
    <row r="140" spans="2:6" ht="13.8" x14ac:dyDescent="0.25">
      <c r="B140" s="77"/>
      <c r="C140" s="278"/>
      <c r="D140" s="233"/>
      <c r="E140" s="78"/>
      <c r="F140" s="78"/>
    </row>
    <row r="141" spans="2:6" ht="13.8" x14ac:dyDescent="0.25">
      <c r="B141" s="77"/>
      <c r="C141" s="278"/>
      <c r="D141" s="233"/>
      <c r="E141" s="78"/>
      <c r="F141" s="78"/>
    </row>
    <row r="142" spans="2:6" ht="13.8" x14ac:dyDescent="0.25">
      <c r="B142" s="79"/>
      <c r="C142" s="279" t="s">
        <v>85</v>
      </c>
      <c r="D142" s="280"/>
      <c r="E142" s="78"/>
      <c r="F142" s="51"/>
    </row>
    <row r="143" spans="2:6" ht="14.4" thickBot="1" x14ac:dyDescent="0.3">
      <c r="B143" s="77"/>
      <c r="C143" s="279" t="s">
        <v>84</v>
      </c>
      <c r="D143" s="280"/>
      <c r="E143" s="50"/>
      <c r="F143" s="80"/>
    </row>
    <row r="144" spans="2:6" ht="15" thickTop="1" thickBot="1" x14ac:dyDescent="0.3">
      <c r="B144" s="48"/>
      <c r="C144" s="272" t="s">
        <v>10</v>
      </c>
      <c r="D144" s="273"/>
      <c r="E144" s="19">
        <f>+SUM(E140:E143)</f>
        <v>0</v>
      </c>
      <c r="F144" s="19">
        <f>+SUM(F140:F143)</f>
        <v>0</v>
      </c>
    </row>
    <row r="145" spans="2:6" ht="14.4" thickTop="1" x14ac:dyDescent="0.25">
      <c r="B145" s="49"/>
      <c r="C145" s="187" t="s">
        <v>174</v>
      </c>
      <c r="D145" s="184">
        <f>+F1</f>
        <v>2023</v>
      </c>
      <c r="E145" s="274">
        <f>+E138+E144-F144</f>
        <v>0</v>
      </c>
      <c r="F145" s="275"/>
    </row>
    <row r="148" spans="2:6" ht="13.8" x14ac:dyDescent="0.25">
      <c r="B148" s="9"/>
      <c r="C148" s="276"/>
      <c r="D148" s="277"/>
      <c r="E148" s="281" t="str">
        <f>+Inventaire!A28</f>
        <v>Autres (à préciser)</v>
      </c>
      <c r="F148" s="282"/>
    </row>
    <row r="149" spans="2:6" ht="13.8" x14ac:dyDescent="0.25">
      <c r="B149" s="48"/>
      <c r="C149" s="183" t="s">
        <v>147</v>
      </c>
      <c r="D149" s="188">
        <f>+F1</f>
        <v>2023</v>
      </c>
      <c r="E149" s="283">
        <f>+Inventaire!D28</f>
        <v>0</v>
      </c>
      <c r="F149" s="260"/>
    </row>
    <row r="150" spans="2:6" ht="13.8" x14ac:dyDescent="0.25">
      <c r="B150" s="9" t="s">
        <v>5</v>
      </c>
      <c r="C150" s="276" t="s">
        <v>6</v>
      </c>
      <c r="D150" s="277"/>
      <c r="E150" s="185" t="s">
        <v>7</v>
      </c>
      <c r="F150" s="185" t="s">
        <v>8</v>
      </c>
    </row>
    <row r="151" spans="2:6" ht="13.8" x14ac:dyDescent="0.25">
      <c r="B151" s="77"/>
      <c r="C151" s="278"/>
      <c r="D151" s="233"/>
      <c r="E151" s="78"/>
      <c r="F151" s="78"/>
    </row>
    <row r="152" spans="2:6" ht="13.8" x14ac:dyDescent="0.25">
      <c r="B152" s="77"/>
      <c r="C152" s="278"/>
      <c r="D152" s="233"/>
      <c r="E152" s="78"/>
      <c r="F152" s="78"/>
    </row>
    <row r="153" spans="2:6" ht="13.8" x14ac:dyDescent="0.25">
      <c r="B153" s="79"/>
      <c r="C153" s="279" t="s">
        <v>85</v>
      </c>
      <c r="D153" s="280"/>
      <c r="E153" s="78"/>
      <c r="F153" s="51"/>
    </row>
    <row r="154" spans="2:6" ht="14.4" thickBot="1" x14ac:dyDescent="0.3">
      <c r="B154" s="77"/>
      <c r="C154" s="279" t="s">
        <v>84</v>
      </c>
      <c r="D154" s="280"/>
      <c r="E154" s="50"/>
      <c r="F154" s="80"/>
    </row>
    <row r="155" spans="2:6" ht="15" thickTop="1" thickBot="1" x14ac:dyDescent="0.3">
      <c r="B155" s="48"/>
      <c r="C155" s="272" t="s">
        <v>10</v>
      </c>
      <c r="D155" s="273"/>
      <c r="E155" s="19">
        <f>+SUM(E151:E154)</f>
        <v>0</v>
      </c>
      <c r="F155" s="19">
        <f>+SUM(F151:F154)</f>
        <v>0</v>
      </c>
    </row>
    <row r="156" spans="2:6" ht="14.4" thickTop="1" x14ac:dyDescent="0.25">
      <c r="B156" s="49"/>
      <c r="C156" s="187" t="s">
        <v>174</v>
      </c>
      <c r="D156" s="184">
        <f>+F1</f>
        <v>2023</v>
      </c>
      <c r="E156" s="274">
        <f>+E149+E155-F155</f>
        <v>0</v>
      </c>
      <c r="F156" s="275"/>
    </row>
  </sheetData>
  <sheetProtection algorithmName="SHA-512" hashValue="XP+vlILIaDuP20f/avJbioRx8BZvHYci+tK6XObJUoQt2iR6TuAiM62UiN3c8Oxn6T6cLDffLXbHLO5Em6c93w==" saltValue="7G/kKfN/mdPqVPB3c/vKNw==" spinCount="100000" sheet="1" insertRows="0" selectLockedCells="1"/>
  <mergeCells count="144">
    <mergeCell ref="E115:F115"/>
    <mergeCell ref="E18:F18"/>
    <mergeCell ref="E36:F36"/>
    <mergeCell ref="E39:F39"/>
    <mergeCell ref="E51:F51"/>
    <mergeCell ref="E58:F58"/>
    <mergeCell ref="E40:F40"/>
    <mergeCell ref="E83:F83"/>
    <mergeCell ref="E68:F68"/>
    <mergeCell ref="E90:F90"/>
    <mergeCell ref="E28:F28"/>
    <mergeCell ref="E29:F29"/>
    <mergeCell ref="E93:F93"/>
    <mergeCell ref="E94:F94"/>
    <mergeCell ref="E71:F71"/>
    <mergeCell ref="E14:F14"/>
    <mergeCell ref="B3:F3"/>
    <mergeCell ref="E6:F6"/>
    <mergeCell ref="C10:D10"/>
    <mergeCell ref="C11:D11"/>
    <mergeCell ref="C12:D12"/>
    <mergeCell ref="C13:D13"/>
    <mergeCell ref="C17:D17"/>
    <mergeCell ref="E25:F25"/>
    <mergeCell ref="C24:D24"/>
    <mergeCell ref="B1:D1"/>
    <mergeCell ref="C8:D8"/>
    <mergeCell ref="C7:D7"/>
    <mergeCell ref="C9:D9"/>
    <mergeCell ref="C5:D5"/>
    <mergeCell ref="E116:F116"/>
    <mergeCell ref="E126:F126"/>
    <mergeCell ref="E127:F127"/>
    <mergeCell ref="E134:F134"/>
    <mergeCell ref="E101:F101"/>
    <mergeCell ref="E104:F104"/>
    <mergeCell ref="E105:F105"/>
    <mergeCell ref="E112:F112"/>
    <mergeCell ref="E123:F123"/>
    <mergeCell ref="E114:F114"/>
    <mergeCell ref="E72:F72"/>
    <mergeCell ref="E79:F79"/>
    <mergeCell ref="E82:F82"/>
    <mergeCell ref="E61:F61"/>
    <mergeCell ref="E47:F47"/>
    <mergeCell ref="E50:F50"/>
    <mergeCell ref="E60:F60"/>
    <mergeCell ref="E17:F17"/>
    <mergeCell ref="E5:F5"/>
    <mergeCell ref="C28:D28"/>
    <mergeCell ref="C30:D30"/>
    <mergeCell ref="C34:D34"/>
    <mergeCell ref="C35:D35"/>
    <mergeCell ref="C19:D19"/>
    <mergeCell ref="C20:D20"/>
    <mergeCell ref="C21:D21"/>
    <mergeCell ref="C22:D22"/>
    <mergeCell ref="C23:D23"/>
    <mergeCell ref="C63:D63"/>
    <mergeCell ref="C64:D64"/>
    <mergeCell ref="C65:D65"/>
    <mergeCell ref="C66:D66"/>
    <mergeCell ref="C67:D67"/>
    <mergeCell ref="C62:D62"/>
    <mergeCell ref="C31:D31"/>
    <mergeCell ref="C32:D32"/>
    <mergeCell ref="C33:D33"/>
    <mergeCell ref="C42:D42"/>
    <mergeCell ref="C43:D43"/>
    <mergeCell ref="C44:D44"/>
    <mergeCell ref="C53:D53"/>
    <mergeCell ref="C54:D54"/>
    <mergeCell ref="C52:D52"/>
    <mergeCell ref="C55:D55"/>
    <mergeCell ref="C56:D56"/>
    <mergeCell ref="C57:D57"/>
    <mergeCell ref="C60:D60"/>
    <mergeCell ref="C39:D39"/>
    <mergeCell ref="C41:D41"/>
    <mergeCell ref="C45:D45"/>
    <mergeCell ref="C46:D46"/>
    <mergeCell ref="C50:D50"/>
    <mergeCell ref="C77:D77"/>
    <mergeCell ref="C78:D78"/>
    <mergeCell ref="C82:D82"/>
    <mergeCell ref="C84:D84"/>
    <mergeCell ref="C85:D85"/>
    <mergeCell ref="C71:D71"/>
    <mergeCell ref="C73:D73"/>
    <mergeCell ref="C74:D74"/>
    <mergeCell ref="C75:D75"/>
    <mergeCell ref="C76:D76"/>
    <mergeCell ref="C95:D95"/>
    <mergeCell ref="C96:D96"/>
    <mergeCell ref="C97:D97"/>
    <mergeCell ref="C98:D98"/>
    <mergeCell ref="C99:D99"/>
    <mergeCell ref="C86:D86"/>
    <mergeCell ref="C87:D87"/>
    <mergeCell ref="C88:D88"/>
    <mergeCell ref="C89:D89"/>
    <mergeCell ref="C93:D93"/>
    <mergeCell ref="C109:D109"/>
    <mergeCell ref="C110:D110"/>
    <mergeCell ref="C111:D111"/>
    <mergeCell ref="C115:D115"/>
    <mergeCell ref="C117:D117"/>
    <mergeCell ref="C100:D100"/>
    <mergeCell ref="C104:D104"/>
    <mergeCell ref="C106:D106"/>
    <mergeCell ref="C107:D107"/>
    <mergeCell ref="C108:D108"/>
    <mergeCell ref="C126:D126"/>
    <mergeCell ref="C128:D128"/>
    <mergeCell ref="C129:D129"/>
    <mergeCell ref="C130:D130"/>
    <mergeCell ref="C131:D131"/>
    <mergeCell ref="C118:D118"/>
    <mergeCell ref="C119:D119"/>
    <mergeCell ref="C120:D120"/>
    <mergeCell ref="C121:D121"/>
    <mergeCell ref="C122:D122"/>
    <mergeCell ref="C139:D139"/>
    <mergeCell ref="C140:D140"/>
    <mergeCell ref="C141:D141"/>
    <mergeCell ref="C142:D142"/>
    <mergeCell ref="C143:D143"/>
    <mergeCell ref="C132:D132"/>
    <mergeCell ref="C133:D133"/>
    <mergeCell ref="C137:D137"/>
    <mergeCell ref="E137:F137"/>
    <mergeCell ref="E138:F138"/>
    <mergeCell ref="C155:D155"/>
    <mergeCell ref="E156:F156"/>
    <mergeCell ref="C150:D150"/>
    <mergeCell ref="C151:D151"/>
    <mergeCell ref="C152:D152"/>
    <mergeCell ref="C153:D153"/>
    <mergeCell ref="C154:D154"/>
    <mergeCell ref="C144:D144"/>
    <mergeCell ref="E145:F145"/>
    <mergeCell ref="C148:D148"/>
    <mergeCell ref="E148:F148"/>
    <mergeCell ref="E149:F149"/>
  </mergeCells>
  <phoneticPr fontId="0" type="noConversion"/>
  <pageMargins left="0.23622047244094491" right="0.23622047244094491" top="0.35433070866141736" bottom="0.15748031496062992" header="0.31496062992125984" footer="0.31496062992125984"/>
  <pageSetup paperSize="9" scale="91" orientation="portrait" r:id="rId1"/>
  <headerFooter alignWithMargins="0"/>
  <rowBreaks count="2" manualBreakCount="2">
    <brk id="58" min="1" max="5" man="1"/>
    <brk id="113" min="1" max="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tabColor rgb="FFFFFF00"/>
  </sheetPr>
  <dimension ref="A1:D53"/>
  <sheetViews>
    <sheetView view="pageLayout" zoomScaleNormal="100" workbookViewId="0">
      <selection activeCell="C38" sqref="C38"/>
    </sheetView>
  </sheetViews>
  <sheetFormatPr baseColWidth="10" defaultRowHeight="13.8" x14ac:dyDescent="0.25"/>
  <cols>
    <col min="1" max="1" width="33.6640625" style="7" customWidth="1"/>
    <col min="2" max="2" width="36.33203125" style="7" customWidth="1"/>
    <col min="3" max="3" width="21.109375" style="27" customWidth="1"/>
    <col min="4" max="4" width="18" style="7" customWidth="1"/>
  </cols>
  <sheetData>
    <row r="1" spans="1:4" ht="14.4" x14ac:dyDescent="0.3">
      <c r="A1" s="190">
        <f>+Inventaire!B5</f>
        <v>0</v>
      </c>
      <c r="B1" s="191" t="s">
        <v>146</v>
      </c>
      <c r="C1" s="170">
        <f>+Inventaire!A3</f>
        <v>2023</v>
      </c>
    </row>
    <row r="2" spans="1:4" x14ac:dyDescent="0.25">
      <c r="C2" s="102"/>
    </row>
    <row r="3" spans="1:4" x14ac:dyDescent="0.25">
      <c r="A3" s="326" t="s">
        <v>50</v>
      </c>
      <c r="B3" s="247"/>
      <c r="C3" s="34"/>
      <c r="D3" s="8"/>
    </row>
    <row r="4" spans="1:4" x14ac:dyDescent="0.25">
      <c r="A4" s="325" t="s">
        <v>11</v>
      </c>
      <c r="B4" s="310"/>
      <c r="C4" s="10" t="s">
        <v>12</v>
      </c>
      <c r="D4"/>
    </row>
    <row r="5" spans="1:4" x14ac:dyDescent="0.25">
      <c r="A5" s="329" t="s">
        <v>56</v>
      </c>
      <c r="B5" s="310"/>
      <c r="C5" s="26">
        <f xml:space="preserve"> SUMIF('compte courant n°1'!B2:B378,"Salaire/chômage",'compte courant n°1'!D2:D378)+SUMIF('compte courant n°2'!B1:B378,"Salaire/chômage",'compte courant n°2'!D1:D378)</f>
        <v>0</v>
      </c>
      <c r="D5"/>
    </row>
    <row r="6" spans="1:4" s="24" customFormat="1" x14ac:dyDescent="0.25">
      <c r="A6" s="329" t="s">
        <v>52</v>
      </c>
      <c r="B6" s="310"/>
      <c r="C6" s="26">
        <f>+SUMIF('compte courant n°1'!B2:B378,"Retraite",'compte courant n°1'!D2:D378)+SUMIF('compte courant n°2'!B1:B378,"Retraite",'compte courant n°2'!D1:D378)</f>
        <v>0</v>
      </c>
    </row>
    <row r="7" spans="1:4" s="24" customFormat="1" x14ac:dyDescent="0.25">
      <c r="A7" s="321" t="s">
        <v>13</v>
      </c>
      <c r="B7" s="322"/>
      <c r="C7" s="26">
        <f xml:space="preserve"> SUMIF('compte courant n°1'!B2:B380,"Allocation Adulte Handicapé",'compte courant n°1'!D2:D381)+SUMIF('compte courant n°2'!B1:B378,"Allocation Adulte Handicapé",'compte courant n°2'!D1:D378)</f>
        <v>0</v>
      </c>
    </row>
    <row r="8" spans="1:4" s="24" customFormat="1" x14ac:dyDescent="0.25">
      <c r="A8" s="321" t="s">
        <v>78</v>
      </c>
      <c r="B8" s="322"/>
      <c r="C8" s="26">
        <f>+SUMIF('compte courant n°1'!B2:B380,"Prestation de Compensation",'compte courant n°1'!D2:D382)+SUMIF('compte courant n°2'!B1:B378,"Prestation de Compensation",'compte courant n°2'!D1:D378)</f>
        <v>0</v>
      </c>
    </row>
    <row r="9" spans="1:4" s="24" customFormat="1" x14ac:dyDescent="0.25">
      <c r="A9" s="321" t="s">
        <v>57</v>
      </c>
      <c r="B9" s="322"/>
      <c r="C9" s="26">
        <f xml:space="preserve"> SUMIF('compte courant n°1'!B2:B383,"Allocation",'compte courant n°1'!D2:D383)+SUMIF('compte courant n°2'!B1:B378,"Allocation",'compte courant n°2'!D1:D378)</f>
        <v>0</v>
      </c>
    </row>
    <row r="10" spans="1:4" s="24" customFormat="1" x14ac:dyDescent="0.25">
      <c r="A10" s="330" t="s">
        <v>58</v>
      </c>
      <c r="B10" s="331"/>
      <c r="C10" s="26">
        <f xml:space="preserve"> SUMIF('compte courant n°1'!B2:B380,"Loyer/fermage",'compte courant n°1'!D2:D380)+SUMIF('compte courant n°2'!B1:B378,"Loyer/fermage",'compte courant n°2'!D1:D378)</f>
        <v>0</v>
      </c>
    </row>
    <row r="11" spans="1:4" s="24" customFormat="1" x14ac:dyDescent="0.25">
      <c r="A11" s="321" t="s">
        <v>95</v>
      </c>
      <c r="B11" s="322"/>
      <c r="C11" s="26">
        <f>+placements!E12+placements!E23+placements!E34+placements!E3785+placements!E55+placements!E65+placements!E76+placements!E87+placements!E98+placements!E109+placements!E120+placements!E131+placements!E142+placements!E153</f>
        <v>0</v>
      </c>
    </row>
    <row r="12" spans="1:4" s="24" customFormat="1" x14ac:dyDescent="0.25">
      <c r="A12" s="321" t="s">
        <v>20</v>
      </c>
      <c r="B12" s="322"/>
      <c r="C12" s="26">
        <f xml:space="preserve"> SUMIF('compte courant n°1'!B2:B385,"Revenus mobiliers",'compte courant n°1'!D2:D385)+SUMIF('compte courant n°2'!B1:B378,"Revenus mobiliers",'compte courant n°2'!D1:D378)</f>
        <v>0</v>
      </c>
    </row>
    <row r="13" spans="1:4" s="24" customFormat="1" x14ac:dyDescent="0.25">
      <c r="A13" s="321" t="s">
        <v>140</v>
      </c>
      <c r="B13" s="322"/>
      <c r="C13" s="26">
        <f xml:space="preserve"> SUMIF('compte courant n°1'!B2:B386,"Remboursements",'compte courant n°1'!D2:D386)+SUMIF('compte courant n°2'!B1:B378,"Remboursements",'compte courant n°2'!D1:D378)</f>
        <v>0</v>
      </c>
    </row>
    <row r="14" spans="1:4" s="24" customFormat="1" x14ac:dyDescent="0.25">
      <c r="A14" s="321" t="s">
        <v>172</v>
      </c>
      <c r="B14" s="322"/>
      <c r="C14" s="26">
        <f xml:space="preserve"> SUMIF('compte courant n°1'!B2:B387,"Autres recettes",'compte courant n°1'!D2:D387)+SUMIF('compte courant n°2'!B1:B378,"Autres recettes",'compte courant n°2'!D1:D378)</f>
        <v>0</v>
      </c>
    </row>
    <row r="15" spans="1:4" x14ac:dyDescent="0.25">
      <c r="A15" s="323"/>
      <c r="B15" s="324"/>
      <c r="C15" s="35"/>
      <c r="D15"/>
    </row>
    <row r="16" spans="1:4" x14ac:dyDescent="0.25">
      <c r="A16" s="325" t="s">
        <v>14</v>
      </c>
      <c r="B16" s="310"/>
      <c r="C16" s="10">
        <f>+SUM(C5:C14)</f>
        <v>0</v>
      </c>
      <c r="D16"/>
    </row>
    <row r="17" spans="1:4" x14ac:dyDescent="0.25">
      <c r="A17" s="8"/>
      <c r="B17" s="8"/>
      <c r="C17" s="34"/>
      <c r="D17" s="8"/>
    </row>
    <row r="18" spans="1:4" x14ac:dyDescent="0.25">
      <c r="A18" s="326" t="s">
        <v>53</v>
      </c>
      <c r="B18" s="247"/>
      <c r="C18" s="36"/>
      <c r="D18" s="11"/>
    </row>
    <row r="19" spans="1:4" x14ac:dyDescent="0.25">
      <c r="A19" s="309" t="s">
        <v>17</v>
      </c>
      <c r="B19" s="310"/>
      <c r="C19" s="37" t="s">
        <v>12</v>
      </c>
      <c r="D19"/>
    </row>
    <row r="20" spans="1:4" x14ac:dyDescent="0.25">
      <c r="A20" s="12" t="s">
        <v>59</v>
      </c>
      <c r="B20" s="12"/>
      <c r="C20" s="26">
        <f ca="1">SUMIF('compte courant n°1'!B2:B380,"Frais d'hébergement",'compte courant n°1'!E2:E378)+SUMIF('compte courant n°2'!B2:B378,"Frais d'hébergement",'compte courant n°2'!E2:E378)</f>
        <v>0</v>
      </c>
      <c r="D20"/>
    </row>
    <row r="21" spans="1:4" s="24" customFormat="1" x14ac:dyDescent="0.25">
      <c r="A21" s="327" t="s">
        <v>61</v>
      </c>
      <c r="B21" s="322"/>
      <c r="C21" s="26">
        <f xml:space="preserve"> SUMIF('compte courant n°1'!B2:B383,"Frais d'accueil familial",'compte courant n°1'!E2:E383)+SUMIF('compte courant n°2'!B2:B378,"Frais d'accueil familial",'compte courant n°2'!E2:E378)</f>
        <v>0</v>
      </c>
    </row>
    <row r="22" spans="1:4" s="24" customFormat="1" x14ac:dyDescent="0.25">
      <c r="A22" s="328" t="s">
        <v>62</v>
      </c>
      <c r="B22" s="324"/>
      <c r="C22" s="26">
        <f xml:space="preserve"> SUMIF('compte courant n°1'!B2:B384,"Nourriture, vie courante",'compte courant n°1'!E2:E384)+SUMIF('compte courant n°2'!B2:B378,"Nourriture, vie courante",'compte courant n°2'!E2:E378)</f>
        <v>0</v>
      </c>
    </row>
    <row r="23" spans="1:4" s="24" customFormat="1" x14ac:dyDescent="0.25">
      <c r="A23" s="328" t="s">
        <v>63</v>
      </c>
      <c r="B23" s="324"/>
      <c r="C23" s="26">
        <f xml:space="preserve"> SUMIF('compte courant n°1'!B2:B385,"Frais vestimentaires",'compte courant n°1'!E2:E385)+SUMIF('compte courant n°2'!B2:B378,"Frais vestimentaires",'compte courant n°2'!E2:E378)</f>
        <v>0</v>
      </c>
    </row>
    <row r="24" spans="1:4" s="24" customFormat="1" x14ac:dyDescent="0.25">
      <c r="A24" s="320" t="s">
        <v>64</v>
      </c>
      <c r="B24" s="310"/>
      <c r="C24" s="26">
        <f xml:space="preserve"> SUMIF('compte courant n°1'!B2:B386,"Equipement",'compte courant n°1'!E2:E386)+SUMIF('compte courant n°2'!B2:B378,"Equipement",'compte courant n°2'!E2:E378)</f>
        <v>0</v>
      </c>
    </row>
    <row r="25" spans="1:4" s="24" customFormat="1" x14ac:dyDescent="0.25">
      <c r="A25" s="320" t="s">
        <v>65</v>
      </c>
      <c r="B25" s="310"/>
      <c r="C25" s="26">
        <f xml:space="preserve"> SUMIF('compte courant n°1'!B2:B388,"Assurance/mutuelle",'compte courant n°1'!E2:E388)+SUMIF('compte courant n°2'!B2:B378,"Assurance/mutuelle",'compte courant n°2'!E2:E378)</f>
        <v>0</v>
      </c>
    </row>
    <row r="26" spans="1:4" s="24" customFormat="1" x14ac:dyDescent="0.25">
      <c r="A26" s="320" t="s">
        <v>66</v>
      </c>
      <c r="B26" s="310"/>
      <c r="C26" s="26">
        <f xml:space="preserve"> SUMIF('compte courant n°1'!B2:B389,"Soins médicaux",'compte courant n°1'!E2:E389)+SUMIF('compte courant n°2'!B2:B378,"Soins médicaux",'compte courant n°2'!E2:E378)</f>
        <v>0</v>
      </c>
    </row>
    <row r="27" spans="1:4" s="24" customFormat="1" x14ac:dyDescent="0.25">
      <c r="A27" s="320" t="s">
        <v>67</v>
      </c>
      <c r="B27" s="310"/>
      <c r="C27" s="26">
        <f xml:space="preserve"> SUMIF('compte courant n°1'!B2:B387,"Impôts",'compte courant n°1'!E2:E387)+SUMIF('compte courant n°2'!B2:B378,"Impôts",'compte courant n°2'!E2:E378)</f>
        <v>0</v>
      </c>
    </row>
    <row r="28" spans="1:4" s="24" customFormat="1" x14ac:dyDescent="0.25">
      <c r="A28" s="320" t="s">
        <v>68</v>
      </c>
      <c r="B28" s="310"/>
      <c r="C28" s="26">
        <f xml:space="preserve"> SUMIF('compte courant n°1'!B2:B390,"Déplacements",'compte courant n°1'!E2:E390)+SUMIF('compte courant n°2'!B2:B378,"Déplacements",'compte courant n°2'!E2:E378)</f>
        <v>0</v>
      </c>
    </row>
    <row r="29" spans="1:4" s="24" customFormat="1" x14ac:dyDescent="0.25">
      <c r="A29" s="320" t="s">
        <v>69</v>
      </c>
      <c r="B29" s="310"/>
      <c r="C29" s="26">
        <f>SUMIF('compte courant n°1'!B2:B391,"Loyer/prêt immobilier",'compte courant n°1'!E2:E391)+SUMIF('compte courant n°2'!B2:B378,"Loyer/prêt immobilier",'compte courant n°2'!E2:E378)</f>
        <v>0</v>
      </c>
    </row>
    <row r="30" spans="1:4" s="24" customFormat="1" x14ac:dyDescent="0.25">
      <c r="A30" s="320" t="s">
        <v>70</v>
      </c>
      <c r="B30" s="310"/>
      <c r="C30" s="26">
        <f>SUMIF('compte courant n°1'!B2:B392,"Entretien immobilier",'compte courant n°1'!E2:E392)+SUMIF('compte courant n°2'!B2:B378,"Entretien immobilier",'compte courant n°2'!E2:E378)</f>
        <v>0</v>
      </c>
    </row>
    <row r="31" spans="1:4" s="24" customFormat="1" x14ac:dyDescent="0.25">
      <c r="A31" s="320" t="s">
        <v>71</v>
      </c>
      <c r="B31" s="310"/>
      <c r="C31" s="26">
        <f>SUMIF('compte courant n°1'!B2:B393,"Electricité/gaz/eau/fuel",'compte courant n°1'!E2:E393)+SUMIF('compte courant n°2'!B2:B378,"Electricité/gaz/eau/fuel",'compte courant n°2'!E2:E378)</f>
        <v>0</v>
      </c>
    </row>
    <row r="32" spans="1:4" s="24" customFormat="1" x14ac:dyDescent="0.25">
      <c r="A32" s="320" t="s">
        <v>19</v>
      </c>
      <c r="B32" s="310"/>
      <c r="C32" s="26">
        <f xml:space="preserve"> SUMIF('compte courant n°1'!B2:B392,"Aide à domicile",'compte courant n°1'!E2:E392)+SUMIF('compte courant n°2'!B2:B378,"Aide à domicile",'compte courant n°2'!E2:E378)</f>
        <v>0</v>
      </c>
    </row>
    <row r="33" spans="1:4" s="24" customFormat="1" x14ac:dyDescent="0.25">
      <c r="A33" s="320" t="s">
        <v>72</v>
      </c>
      <c r="B33" s="310"/>
      <c r="C33" s="26">
        <f xml:space="preserve"> SUMIF('compte courant n°1'!B2:B391,"Téléphone, internet",'compte courant n°1'!E2:E391)+SUMIF('compte courant n°2'!B2:B378,"Téléphone, internet",'compte courant n°2'!E2:E378)</f>
        <v>0</v>
      </c>
    </row>
    <row r="34" spans="1:4" s="24" customFormat="1" x14ac:dyDescent="0.25">
      <c r="A34" s="320" t="s">
        <v>73</v>
      </c>
      <c r="B34" s="310"/>
      <c r="C34" s="26">
        <f xml:space="preserve"> SUMIF('compte courant n°1'!B2:B392,"Vacances/loisirs",'compte courant n°1'!E2:E392)+SUMIF('compte courant n°2'!B2:B378,"Vacances/loisirs",'compte courant n°2'!E2:E378)</f>
        <v>0</v>
      </c>
    </row>
    <row r="35" spans="1:4" s="24" customFormat="1" x14ac:dyDescent="0.25">
      <c r="A35" s="320" t="s">
        <v>74</v>
      </c>
      <c r="B35" s="310"/>
      <c r="C35" s="26">
        <f>SUMIF('compte courant n°1'!B2:B393,"Argent laissé à la libre disposition de la personne protégée",'compte courant n°1'!E2:E393)+SUMIF('compte courant n°2'!B2:B378,"Argent laissé à la libre disposition de la personne protégée",'compte courant n°2'!E2:E378)</f>
        <v>0</v>
      </c>
    </row>
    <row r="36" spans="1:4" s="24" customFormat="1" x14ac:dyDescent="0.25">
      <c r="A36" s="320" t="s">
        <v>75</v>
      </c>
      <c r="B36" s="310"/>
      <c r="C36" s="26">
        <f xml:space="preserve"> SUMIF('compte courant n°1'!B2:B394,"Dette",'compte courant n°1'!E2:E394)+SUMIF('compte courant n°2'!B2:B378,"Dette",'compte courant n°2'!E2:E378)</f>
        <v>0</v>
      </c>
    </row>
    <row r="37" spans="1:4" s="24" customFormat="1" x14ac:dyDescent="0.25">
      <c r="A37" s="320" t="s">
        <v>142</v>
      </c>
      <c r="B37" s="310"/>
      <c r="C37" s="26">
        <f xml:space="preserve"> SUMIF('compte courant n°1'!B3:B395,"Autres dépenses",'compte courant n°1'!E3:E395)+SUMIF('compte courant n°2'!B2:B378,"Autres dépenses",'compte courant n°2'!E2:E378)</f>
        <v>0</v>
      </c>
    </row>
    <row r="38" spans="1:4" s="24" customFormat="1" x14ac:dyDescent="0.25">
      <c r="A38" s="320" t="s">
        <v>76</v>
      </c>
      <c r="B38" s="310"/>
      <c r="C38" s="26">
        <f>+placements!F56+placements!F66+placements!F77+placements!F88+placements!F99+placements!F110+placements!F121+placements!F132+placements!F143+placements!F154</f>
        <v>0</v>
      </c>
    </row>
    <row r="39" spans="1:4" x14ac:dyDescent="0.25">
      <c r="A39" s="320"/>
      <c r="B39" s="310"/>
      <c r="C39" s="10"/>
      <c r="D39"/>
    </row>
    <row r="40" spans="1:4" x14ac:dyDescent="0.25">
      <c r="A40" s="309" t="s">
        <v>16</v>
      </c>
      <c r="B40" s="310"/>
      <c r="C40" s="10">
        <f ca="1">+SUM(C20:C39)</f>
        <v>0</v>
      </c>
      <c r="D40"/>
    </row>
    <row r="41" spans="1:4" x14ac:dyDescent="0.25">
      <c r="A41" s="13"/>
      <c r="B41" s="13"/>
      <c r="C41" s="38"/>
    </row>
    <row r="42" spans="1:4" x14ac:dyDescent="0.25">
      <c r="A42" s="311" t="s">
        <v>99</v>
      </c>
      <c r="B42" s="312"/>
      <c r="C42" s="39" t="s">
        <v>103</v>
      </c>
      <c r="D42" s="33"/>
    </row>
    <row r="43" spans="1:4" x14ac:dyDescent="0.25">
      <c r="A43" s="313" t="s">
        <v>100</v>
      </c>
      <c r="B43" s="305"/>
      <c r="C43" s="40" t="s">
        <v>175</v>
      </c>
      <c r="D43" s="32"/>
    </row>
    <row r="44" spans="1:4" x14ac:dyDescent="0.25">
      <c r="A44" s="314" t="s">
        <v>101</v>
      </c>
      <c r="B44" s="315"/>
      <c r="C44" s="40"/>
      <c r="D44" s="32"/>
    </row>
    <row r="45" spans="1:4" x14ac:dyDescent="0.25">
      <c r="A45" s="304"/>
      <c r="B45" s="316"/>
      <c r="C45" s="40"/>
      <c r="D45" s="32"/>
    </row>
    <row r="46" spans="1:4" x14ac:dyDescent="0.25">
      <c r="A46" s="317"/>
      <c r="B46" s="316"/>
      <c r="C46" s="40"/>
      <c r="D46" s="32"/>
    </row>
    <row r="47" spans="1:4" x14ac:dyDescent="0.25">
      <c r="A47" s="317"/>
      <c r="B47" s="316"/>
      <c r="C47" s="40"/>
      <c r="D47" s="32"/>
    </row>
    <row r="48" spans="1:4" x14ac:dyDescent="0.25">
      <c r="A48" s="318" t="s">
        <v>102</v>
      </c>
      <c r="B48" s="319"/>
      <c r="C48" s="40"/>
      <c r="D48" s="32"/>
    </row>
    <row r="49" spans="1:4" x14ac:dyDescent="0.25">
      <c r="A49" s="304"/>
      <c r="B49" s="305"/>
      <c r="C49" s="40"/>
      <c r="D49" s="32"/>
    </row>
    <row r="50" spans="1:4" x14ac:dyDescent="0.25">
      <c r="A50" s="306"/>
      <c r="B50" s="305"/>
      <c r="C50" s="40"/>
      <c r="D50" s="32"/>
    </row>
    <row r="51" spans="1:4" x14ac:dyDescent="0.25">
      <c r="A51" s="307"/>
      <c r="B51" s="308"/>
      <c r="C51" s="41"/>
      <c r="D51" s="32"/>
    </row>
    <row r="53" spans="1:4" x14ac:dyDescent="0.25">
      <c r="A53" s="33"/>
      <c r="B53" s="33"/>
      <c r="C53" s="46"/>
    </row>
  </sheetData>
  <sheetProtection algorithmName="SHA-512" hashValue="nt7NjdZJhtrmRQgNic+g+r61TQBkdukSCXQg2qMmWTinFihdwKbXMob7BKd9oJq/dXoOsnj55bevFJAsIolOxQ==" saltValue="hLIao0Ol6jxxhJK9gvB6fw==" spinCount="100000" sheet="1" selectLockedCells="1"/>
  <mergeCells count="42">
    <mergeCell ref="A13:B13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27:B27"/>
    <mergeCell ref="A14:B14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9:B51"/>
    <mergeCell ref="A40:B40"/>
    <mergeCell ref="A42:B42"/>
    <mergeCell ref="A43:B43"/>
    <mergeCell ref="A44:B44"/>
    <mergeCell ref="A45:B47"/>
    <mergeCell ref="A48:B48"/>
  </mergeCells>
  <phoneticPr fontId="0" type="noConversion"/>
  <pageMargins left="0.51181102362204722" right="0.51181102362204722" top="0.55118110236220474" bottom="0.74803149606299213" header="0.31496062992125984" footer="0.31496062992125984"/>
  <pageSetup paperSize="9" orientation="portrait" r:id="rId1"/>
  <headerFooter alignWithMargins="0">
    <oddFooter>&amp;C&amp;9&amp;K00-037Formulaire mis à disposition par le service ISTF49 de CJC
8 square François Truffaut BP 61046 49010 ANGERS CEDEX 01   Téléphone : 06 09 04 80 73 – 02.41.80.91.77 
Messagerie : istf49@asso-cjc,org    Site : www.asso-cjc.org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>
    <tabColor theme="5" tint="-0.249977111117893"/>
  </sheetPr>
  <dimension ref="A1:J49"/>
  <sheetViews>
    <sheetView view="pageLayout" zoomScaleNormal="100" workbookViewId="0">
      <selection activeCell="A8" sqref="A8:H8"/>
    </sheetView>
  </sheetViews>
  <sheetFormatPr baseColWidth="10" defaultColWidth="11.44140625" defaultRowHeight="17.100000000000001" customHeight="1" x14ac:dyDescent="0.25"/>
  <cols>
    <col min="1" max="1" width="15.109375" style="81" customWidth="1"/>
    <col min="2" max="16384" width="11.44140625" style="81"/>
  </cols>
  <sheetData>
    <row r="1" spans="1:10" ht="17.100000000000001" customHeight="1" x14ac:dyDescent="0.25">
      <c r="G1" s="192" t="s">
        <v>176</v>
      </c>
      <c r="H1" s="193">
        <f>+Inventaire!A3</f>
        <v>2023</v>
      </c>
    </row>
    <row r="2" spans="1:10" ht="17.100000000000001" customHeight="1" x14ac:dyDescent="0.25">
      <c r="B2" s="82" t="s">
        <v>116</v>
      </c>
      <c r="C2" s="89"/>
      <c r="D2" s="89"/>
      <c r="E2" s="89"/>
      <c r="F2" s="89"/>
      <c r="G2" s="89"/>
    </row>
    <row r="3" spans="1:10" ht="17.100000000000001" customHeight="1" x14ac:dyDescent="0.25">
      <c r="B3" s="332" t="s">
        <v>117</v>
      </c>
      <c r="C3" s="333"/>
      <c r="D3" s="333"/>
      <c r="E3" s="333"/>
      <c r="F3" s="333"/>
      <c r="G3" s="333"/>
    </row>
    <row r="4" spans="1:10" ht="17.100000000000001" customHeight="1" x14ac:dyDescent="0.25">
      <c r="D4" s="83"/>
    </row>
    <row r="5" spans="1:10" ht="17.100000000000001" customHeight="1" x14ac:dyDescent="0.25">
      <c r="A5" s="334" t="s">
        <v>132</v>
      </c>
      <c r="B5" s="335"/>
      <c r="C5" s="336">
        <f>+Inventaire!B5</f>
        <v>0</v>
      </c>
      <c r="D5" s="336"/>
      <c r="E5" s="336"/>
      <c r="F5" s="336"/>
      <c r="G5" s="336"/>
      <c r="H5" s="337"/>
    </row>
    <row r="6" spans="1:10" ht="17.100000000000001" customHeight="1" x14ac:dyDescent="0.3">
      <c r="A6" s="84" t="s">
        <v>118</v>
      </c>
      <c r="C6" s="338"/>
      <c r="D6" s="339"/>
      <c r="E6" s="340"/>
      <c r="F6" s="333"/>
      <c r="G6" s="340"/>
      <c r="H6" s="341"/>
      <c r="J6" s="83"/>
    </row>
    <row r="7" spans="1:10" ht="17.100000000000001" customHeight="1" x14ac:dyDescent="0.3">
      <c r="A7" s="342" t="s">
        <v>120</v>
      </c>
      <c r="B7" s="343"/>
      <c r="C7" s="343"/>
      <c r="D7" s="333"/>
      <c r="E7" s="333"/>
      <c r="F7" s="333"/>
      <c r="G7" s="333"/>
      <c r="H7" s="341"/>
      <c r="I7" s="83"/>
      <c r="J7" s="83"/>
    </row>
    <row r="8" spans="1:10" ht="17.100000000000001" customHeight="1" x14ac:dyDescent="0.25">
      <c r="A8" s="344"/>
      <c r="B8" s="345"/>
      <c r="C8" s="345"/>
      <c r="D8" s="345"/>
      <c r="E8" s="345"/>
      <c r="F8" s="345"/>
      <c r="G8" s="345"/>
      <c r="H8" s="346"/>
      <c r="I8" s="83"/>
      <c r="J8" s="83"/>
    </row>
    <row r="9" spans="1:10" ht="17.100000000000001" customHeight="1" x14ac:dyDescent="0.25">
      <c r="A9" s="344"/>
      <c r="B9" s="345"/>
      <c r="C9" s="345"/>
      <c r="D9" s="345"/>
      <c r="E9" s="345"/>
      <c r="F9" s="345"/>
      <c r="G9" s="345"/>
      <c r="H9" s="346"/>
      <c r="I9" s="83"/>
      <c r="J9" s="83"/>
    </row>
    <row r="10" spans="1:10" ht="17.100000000000001" customHeight="1" x14ac:dyDescent="0.25">
      <c r="A10" s="347"/>
      <c r="B10" s="348"/>
      <c r="C10" s="348"/>
      <c r="D10" s="348"/>
      <c r="E10" s="348"/>
      <c r="F10" s="348"/>
      <c r="G10" s="348"/>
      <c r="H10" s="349"/>
    </row>
    <row r="11" spans="1:10" ht="11.25" customHeight="1" x14ac:dyDescent="0.25"/>
    <row r="12" spans="1:10" ht="17.100000000000001" customHeight="1" x14ac:dyDescent="0.3">
      <c r="A12" s="85" t="s">
        <v>121</v>
      </c>
      <c r="B12" s="86"/>
      <c r="C12" s="86"/>
      <c r="D12" s="88"/>
      <c r="E12" s="88"/>
      <c r="F12" s="88"/>
      <c r="G12" s="335"/>
      <c r="H12" s="350"/>
    </row>
    <row r="13" spans="1:10" ht="17.100000000000001" customHeight="1" x14ac:dyDescent="0.3">
      <c r="A13" s="90"/>
      <c r="B13" s="91"/>
      <c r="C13" s="92"/>
      <c r="D13" s="93"/>
      <c r="E13" s="89"/>
      <c r="F13" s="354"/>
      <c r="G13" s="355"/>
      <c r="H13" s="356"/>
    </row>
    <row r="14" spans="1:10" ht="17.100000000000001" customHeight="1" x14ac:dyDescent="0.3">
      <c r="A14" s="94"/>
      <c r="B14" s="89"/>
      <c r="C14" s="354"/>
      <c r="D14" s="357"/>
      <c r="E14" s="357"/>
      <c r="F14" s="357"/>
      <c r="G14" s="357"/>
      <c r="H14" s="305"/>
    </row>
    <row r="15" spans="1:10" ht="17.100000000000001" customHeight="1" x14ac:dyDescent="0.3">
      <c r="A15" s="351" t="s">
        <v>123</v>
      </c>
      <c r="B15" s="352"/>
      <c r="C15" s="352"/>
      <c r="D15" s="352"/>
      <c r="E15" s="352"/>
      <c r="F15" s="352"/>
      <c r="G15" s="352"/>
      <c r="H15" s="353"/>
    </row>
    <row r="16" spans="1:10" ht="17.100000000000001" customHeight="1" x14ac:dyDescent="0.25">
      <c r="A16" s="344"/>
      <c r="B16" s="358"/>
      <c r="C16" s="358"/>
      <c r="D16" s="358"/>
      <c r="E16" s="358"/>
      <c r="F16" s="358"/>
      <c r="G16" s="358"/>
      <c r="H16" s="359"/>
    </row>
    <row r="17" spans="1:10" ht="17.100000000000001" customHeight="1" x14ac:dyDescent="0.25">
      <c r="A17" s="344"/>
      <c r="B17" s="358"/>
      <c r="C17" s="358"/>
      <c r="D17" s="358"/>
      <c r="E17" s="358"/>
      <c r="F17" s="358"/>
      <c r="G17" s="358"/>
      <c r="H17" s="359"/>
    </row>
    <row r="18" spans="1:10" ht="17.100000000000001" customHeight="1" x14ac:dyDescent="0.25">
      <c r="A18" s="344"/>
      <c r="B18" s="358"/>
      <c r="C18" s="358"/>
      <c r="D18" s="358"/>
      <c r="E18" s="358"/>
      <c r="F18" s="358"/>
      <c r="G18" s="358"/>
      <c r="H18" s="359"/>
    </row>
    <row r="19" spans="1:10" ht="17.100000000000001" customHeight="1" x14ac:dyDescent="0.25">
      <c r="A19" s="347"/>
      <c r="B19" s="360"/>
      <c r="C19" s="360"/>
      <c r="D19" s="360"/>
      <c r="E19" s="360"/>
      <c r="F19" s="360"/>
      <c r="G19" s="360"/>
      <c r="H19" s="361"/>
    </row>
    <row r="20" spans="1:10" ht="11.25" customHeight="1" x14ac:dyDescent="0.25"/>
    <row r="21" spans="1:10" ht="17.100000000000001" customHeight="1" x14ac:dyDescent="0.3">
      <c r="A21" s="362" t="s">
        <v>124</v>
      </c>
      <c r="B21" s="335"/>
      <c r="C21" s="335"/>
      <c r="D21" s="335"/>
      <c r="E21" s="335"/>
      <c r="F21" s="335"/>
      <c r="G21" s="335"/>
      <c r="H21" s="350"/>
    </row>
    <row r="22" spans="1:10" ht="17.100000000000001" customHeight="1" x14ac:dyDescent="0.25">
      <c r="A22" s="363" t="s">
        <v>125</v>
      </c>
      <c r="B22" s="333"/>
      <c r="H22" s="87"/>
    </row>
    <row r="23" spans="1:10" ht="17.100000000000001" customHeight="1" x14ac:dyDescent="0.25">
      <c r="A23" s="364"/>
      <c r="B23" s="365"/>
      <c r="C23" s="365"/>
      <c r="D23" s="365"/>
      <c r="E23" s="365"/>
      <c r="F23" s="365"/>
      <c r="G23" s="365"/>
      <c r="H23" s="366"/>
    </row>
    <row r="24" spans="1:10" ht="17.100000000000001" customHeight="1" x14ac:dyDescent="0.25">
      <c r="A24" s="364"/>
      <c r="B24" s="365"/>
      <c r="C24" s="365"/>
      <c r="D24" s="365"/>
      <c r="E24" s="365"/>
      <c r="F24" s="365"/>
      <c r="G24" s="365"/>
      <c r="H24" s="366"/>
    </row>
    <row r="25" spans="1:10" ht="17.100000000000001" customHeight="1" x14ac:dyDescent="0.25">
      <c r="A25" s="364"/>
      <c r="B25" s="365"/>
      <c r="C25" s="365"/>
      <c r="D25" s="365"/>
      <c r="E25" s="365"/>
      <c r="F25" s="365"/>
      <c r="G25" s="365"/>
      <c r="H25" s="366"/>
    </row>
    <row r="26" spans="1:10" ht="17.100000000000001" customHeight="1" x14ac:dyDescent="0.25">
      <c r="A26" s="367"/>
      <c r="B26" s="368"/>
      <c r="C26" s="368"/>
      <c r="D26" s="368"/>
      <c r="E26" s="368"/>
      <c r="F26" s="368"/>
      <c r="G26" s="368"/>
      <c r="H26" s="369"/>
    </row>
    <row r="27" spans="1:10" ht="11.25" customHeight="1" x14ac:dyDescent="0.25"/>
    <row r="28" spans="1:10" ht="17.100000000000001" customHeight="1" x14ac:dyDescent="0.3">
      <c r="A28" s="362" t="s">
        <v>126</v>
      </c>
      <c r="B28" s="335"/>
      <c r="C28" s="335"/>
      <c r="D28" s="335"/>
      <c r="E28" s="335"/>
      <c r="F28" s="335"/>
      <c r="G28" s="335"/>
      <c r="H28" s="350"/>
    </row>
    <row r="29" spans="1:10" ht="17.100000000000001" customHeight="1" x14ac:dyDescent="0.25">
      <c r="A29" s="363" t="s">
        <v>127</v>
      </c>
      <c r="B29" s="333"/>
      <c r="C29" s="203"/>
      <c r="D29" s="203"/>
      <c r="E29" s="203"/>
      <c r="F29" s="203"/>
      <c r="H29" s="87"/>
    </row>
    <row r="30" spans="1:10" ht="17.100000000000001" customHeight="1" x14ac:dyDescent="0.25">
      <c r="A30" s="370"/>
      <c r="B30" s="365"/>
      <c r="C30" s="365"/>
      <c r="D30" s="365"/>
      <c r="E30" s="365"/>
      <c r="F30" s="365"/>
      <c r="G30" s="365"/>
      <c r="H30" s="366"/>
      <c r="I30" s="83"/>
      <c r="J30" s="83"/>
    </row>
    <row r="31" spans="1:10" ht="17.100000000000001" customHeight="1" x14ac:dyDescent="0.25">
      <c r="A31" s="364"/>
      <c r="B31" s="365"/>
      <c r="C31" s="365"/>
      <c r="D31" s="365"/>
      <c r="E31" s="365"/>
      <c r="F31" s="365"/>
      <c r="G31" s="365"/>
      <c r="H31" s="366"/>
    </row>
    <row r="32" spans="1:10" ht="17.100000000000001" customHeight="1" x14ac:dyDescent="0.25">
      <c r="A32" s="364"/>
      <c r="B32" s="365"/>
      <c r="C32" s="365"/>
      <c r="D32" s="365"/>
      <c r="E32" s="365"/>
      <c r="F32" s="365"/>
      <c r="G32" s="365"/>
      <c r="H32" s="366"/>
    </row>
    <row r="33" spans="1:8" ht="17.100000000000001" customHeight="1" x14ac:dyDescent="0.25">
      <c r="A33" s="367"/>
      <c r="B33" s="368"/>
      <c r="C33" s="368"/>
      <c r="D33" s="368"/>
      <c r="E33" s="368"/>
      <c r="F33" s="368"/>
      <c r="G33" s="368"/>
      <c r="H33" s="369"/>
    </row>
    <row r="34" spans="1:8" ht="11.25" customHeight="1" x14ac:dyDescent="0.25"/>
    <row r="35" spans="1:8" ht="17.100000000000001" customHeight="1" x14ac:dyDescent="0.3">
      <c r="A35" s="362" t="s">
        <v>128</v>
      </c>
      <c r="B35" s="335"/>
      <c r="C35" s="335"/>
      <c r="D35" s="335"/>
      <c r="E35" s="371"/>
      <c r="F35" s="371"/>
      <c r="G35" s="371"/>
      <c r="H35" s="312"/>
    </row>
    <row r="36" spans="1:8" ht="17.100000000000001" customHeight="1" x14ac:dyDescent="0.25">
      <c r="A36" s="344"/>
      <c r="B36" s="345"/>
      <c r="C36" s="345"/>
      <c r="D36" s="345"/>
      <c r="E36" s="345"/>
      <c r="F36" s="345"/>
      <c r="G36" s="345"/>
      <c r="H36" s="346"/>
    </row>
    <row r="37" spans="1:8" ht="17.100000000000001" customHeight="1" x14ac:dyDescent="0.25">
      <c r="A37" s="344"/>
      <c r="B37" s="345"/>
      <c r="C37" s="345"/>
      <c r="D37" s="345"/>
      <c r="E37" s="345"/>
      <c r="F37" s="345"/>
      <c r="G37" s="345"/>
      <c r="H37" s="346"/>
    </row>
    <row r="38" spans="1:8" ht="17.100000000000001" customHeight="1" x14ac:dyDescent="0.25">
      <c r="A38" s="344"/>
      <c r="B38" s="345"/>
      <c r="C38" s="345"/>
      <c r="D38" s="345"/>
      <c r="E38" s="345"/>
      <c r="F38" s="345"/>
      <c r="G38" s="345"/>
      <c r="H38" s="346"/>
    </row>
    <row r="39" spans="1:8" ht="17.100000000000001" customHeight="1" x14ac:dyDescent="0.25">
      <c r="A39" s="347"/>
      <c r="B39" s="348"/>
      <c r="C39" s="348"/>
      <c r="D39" s="348"/>
      <c r="E39" s="348"/>
      <c r="F39" s="348"/>
      <c r="G39" s="348"/>
      <c r="H39" s="349"/>
    </row>
    <row r="40" spans="1:8" ht="11.25" customHeight="1" x14ac:dyDescent="0.25"/>
    <row r="41" spans="1:8" ht="17.100000000000001" customHeight="1" x14ac:dyDescent="0.3">
      <c r="A41" s="362" t="s">
        <v>129</v>
      </c>
      <c r="B41" s="335"/>
      <c r="C41" s="335"/>
      <c r="D41" s="335"/>
      <c r="E41" s="335"/>
      <c r="F41" s="335"/>
      <c r="G41" s="335"/>
      <c r="H41" s="312"/>
    </row>
    <row r="42" spans="1:8" ht="17.100000000000001" customHeight="1" x14ac:dyDescent="0.25">
      <c r="A42" s="344"/>
      <c r="B42" s="345"/>
      <c r="C42" s="345"/>
      <c r="D42" s="345"/>
      <c r="E42" s="345"/>
      <c r="F42" s="345"/>
      <c r="G42" s="345"/>
      <c r="H42" s="346"/>
    </row>
    <row r="43" spans="1:8" ht="17.100000000000001" customHeight="1" x14ac:dyDescent="0.25">
      <c r="A43" s="344"/>
      <c r="B43" s="345"/>
      <c r="C43" s="345"/>
      <c r="D43" s="345"/>
      <c r="E43" s="345"/>
      <c r="F43" s="345"/>
      <c r="G43" s="345"/>
      <c r="H43" s="346"/>
    </row>
    <row r="44" spans="1:8" ht="17.100000000000001" customHeight="1" x14ac:dyDescent="0.25">
      <c r="A44" s="344"/>
      <c r="B44" s="345"/>
      <c r="C44" s="345"/>
      <c r="D44" s="345"/>
      <c r="E44" s="345"/>
      <c r="F44" s="345"/>
      <c r="G44" s="345"/>
      <c r="H44" s="346"/>
    </row>
    <row r="45" spans="1:8" ht="17.100000000000001" customHeight="1" x14ac:dyDescent="0.25">
      <c r="A45" s="347"/>
      <c r="B45" s="348"/>
      <c r="C45" s="348"/>
      <c r="D45" s="348"/>
      <c r="E45" s="348"/>
      <c r="F45" s="348"/>
      <c r="G45" s="348"/>
      <c r="H45" s="349"/>
    </row>
    <row r="46" spans="1:8" ht="17.100000000000001" customHeight="1" x14ac:dyDescent="0.25">
      <c r="A46" s="95" t="s">
        <v>130</v>
      </c>
      <c r="B46" s="96"/>
      <c r="C46" s="96"/>
      <c r="D46" s="96"/>
      <c r="E46" s="95" t="s">
        <v>131</v>
      </c>
      <c r="F46" s="96"/>
      <c r="G46" s="96"/>
      <c r="H46" s="96"/>
    </row>
    <row r="47" spans="1:8" ht="17.100000000000001" customHeight="1" x14ac:dyDescent="0.25">
      <c r="A47" s="96"/>
      <c r="B47" s="96"/>
      <c r="C47" s="96"/>
      <c r="D47" s="96"/>
      <c r="E47" s="96"/>
      <c r="F47" s="96"/>
      <c r="G47" s="96"/>
      <c r="H47" s="96"/>
    </row>
    <row r="48" spans="1:8" ht="17.100000000000001" customHeight="1" x14ac:dyDescent="0.25">
      <c r="A48" s="96"/>
      <c r="B48" s="96"/>
      <c r="C48" s="96"/>
      <c r="D48" s="96"/>
      <c r="E48" s="96"/>
      <c r="F48" s="96"/>
      <c r="G48" s="96"/>
      <c r="H48" s="96"/>
    </row>
    <row r="49" spans="1:8" ht="17.100000000000001" customHeight="1" x14ac:dyDescent="0.25">
      <c r="A49" s="96"/>
      <c r="B49" s="96"/>
      <c r="C49" s="96"/>
      <c r="D49" s="96"/>
      <c r="E49" s="96"/>
      <c r="F49" s="96"/>
      <c r="G49" s="96"/>
      <c r="H49" s="96"/>
    </row>
  </sheetData>
  <sheetProtection algorithmName="SHA-512" hashValue="LlLC2vdLUb8pIC7HJbAPYGKDgD2nMRSfvwyvoihnp4IfWhHXCFbOQAZFYdYejf2idoGi5Foi5tElnK+OYOOK6g==" saltValue="gB6Oux6TOsyAmezEa2cypQ==" spinCount="100000" sheet="1" objects="1" selectLockedCells="1"/>
  <protectedRanges>
    <protectedRange sqref="C14:H14" name="Plage2"/>
    <protectedRange sqref="F13:H13" name="Plage1"/>
  </protectedRanges>
  <mergeCells count="42">
    <mergeCell ref="A45:H45"/>
    <mergeCell ref="A39:H39"/>
    <mergeCell ref="A42:H42"/>
    <mergeCell ref="A43:H43"/>
    <mergeCell ref="A44:H44"/>
    <mergeCell ref="A41:H41"/>
    <mergeCell ref="A33:H33"/>
    <mergeCell ref="A36:H36"/>
    <mergeCell ref="A37:H37"/>
    <mergeCell ref="A38:H38"/>
    <mergeCell ref="A35:H35"/>
    <mergeCell ref="A28:H28"/>
    <mergeCell ref="A30:H30"/>
    <mergeCell ref="A31:H31"/>
    <mergeCell ref="A32:H32"/>
    <mergeCell ref="A29:F29"/>
    <mergeCell ref="A22:B22"/>
    <mergeCell ref="A23:H23"/>
    <mergeCell ref="A24:H24"/>
    <mergeCell ref="A25:H25"/>
    <mergeCell ref="A26:H26"/>
    <mergeCell ref="A16:H16"/>
    <mergeCell ref="A17:H17"/>
    <mergeCell ref="A18:H18"/>
    <mergeCell ref="A19:H19"/>
    <mergeCell ref="A21:H21"/>
    <mergeCell ref="G12:H12"/>
    <mergeCell ref="A15:B15"/>
    <mergeCell ref="C15:H15"/>
    <mergeCell ref="F13:H13"/>
    <mergeCell ref="C14:H14"/>
    <mergeCell ref="A7:C7"/>
    <mergeCell ref="D7:H7"/>
    <mergeCell ref="A8:H8"/>
    <mergeCell ref="A9:H9"/>
    <mergeCell ref="A10:H10"/>
    <mergeCell ref="B3:G3"/>
    <mergeCell ref="A5:B5"/>
    <mergeCell ref="C5:H5"/>
    <mergeCell ref="C6:D6"/>
    <mergeCell ref="E6:F6"/>
    <mergeCell ref="G6:H6"/>
  </mergeCells>
  <pageMargins left="0.23622047244094491" right="0.23622047244094491" top="0.39370078740157483" bottom="0.74803149606299213" header="0.31496062992125984" footer="0.31496062992125984"/>
  <pageSetup paperSize="9" orientation="portrait" r:id="rId1"/>
  <headerFooter>
    <oddFooter>&amp;C&amp;9&amp;K00-033Formulaire mis à disposition par le service ISTF49 de CJC
8 square François Truffaut BP 61046 49010 ANGERS CEDEX 01   Téléphone : 06 09 04 80 73 – 02.41.80.91.77 
Messagerie : istf49@asso-cjc,org    Site : www.asso-cjc.org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1" r:id="rId4" name="Check Box 7">
              <controlPr defaultSize="0" autoFill="0" autoLine="0" autoPict="0">
                <anchor moveWithCells="1">
                  <from>
                    <xdr:col>2</xdr:col>
                    <xdr:colOff>30480</xdr:colOff>
                    <xdr:row>5</xdr:row>
                    <xdr:rowOff>0</xdr:rowOff>
                  </from>
                  <to>
                    <xdr:col>3</xdr:col>
                    <xdr:colOff>198120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5" name="Check Box 9">
              <controlPr defaultSize="0" autoFill="0" autoLine="0" autoPict="0">
                <anchor moveWithCells="1">
                  <from>
                    <xdr:col>4</xdr:col>
                    <xdr:colOff>30480</xdr:colOff>
                    <xdr:row>5</xdr:row>
                    <xdr:rowOff>0</xdr:rowOff>
                  </from>
                  <to>
                    <xdr:col>6</xdr:col>
                    <xdr:colOff>22860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6" name="Check Box 10">
              <controlPr defaultSize="0" autoFill="0" autoLine="0" autoPict="0">
                <anchor moveWithCells="1">
                  <from>
                    <xdr:col>6</xdr:col>
                    <xdr:colOff>30480</xdr:colOff>
                    <xdr:row>5</xdr:row>
                    <xdr:rowOff>0</xdr:rowOff>
                  </from>
                  <to>
                    <xdr:col>7</xdr:col>
                    <xdr:colOff>800100</xdr:colOff>
                    <xdr:row>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7" name="Check Box 11">
              <controlPr defaultSize="0" autoFill="0" autoLine="0" autoPict="0">
                <anchor moveWithCells="1">
                  <from>
                    <xdr:col>2</xdr:col>
                    <xdr:colOff>30480</xdr:colOff>
                    <xdr:row>11</xdr:row>
                    <xdr:rowOff>0</xdr:rowOff>
                  </from>
                  <to>
                    <xdr:col>3</xdr:col>
                    <xdr:colOff>784860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8" name="Check Box 13">
              <controlPr defaultSize="0" autoFill="0" autoLine="0" autoPict="0">
                <anchor moveWithCells="1">
                  <from>
                    <xdr:col>4</xdr:col>
                    <xdr:colOff>30480</xdr:colOff>
                    <xdr:row>11</xdr:row>
                    <xdr:rowOff>0</xdr:rowOff>
                  </from>
                  <to>
                    <xdr:col>8</xdr:col>
                    <xdr:colOff>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9" name="Check Box 15">
              <controlPr defaultSize="0" autoFill="0" autoLine="0" autoPict="0">
                <anchor moveWithCells="1">
                  <from>
                    <xdr:col>0</xdr:col>
                    <xdr:colOff>30480</xdr:colOff>
                    <xdr:row>12</xdr:row>
                    <xdr:rowOff>0</xdr:rowOff>
                  </from>
                  <to>
                    <xdr:col>1</xdr:col>
                    <xdr:colOff>525780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0" name="Check Box 16">
              <controlPr defaultSize="0" autoFill="0" autoLine="0" autoPict="0">
                <anchor moveWithCells="1">
                  <from>
                    <xdr:col>2</xdr:col>
                    <xdr:colOff>30480</xdr:colOff>
                    <xdr:row>12</xdr:row>
                    <xdr:rowOff>0</xdr:rowOff>
                  </from>
                  <to>
                    <xdr:col>5</xdr:col>
                    <xdr:colOff>7620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1" name="Check Box 18">
              <controlPr defaultSize="0" autoFill="0" autoLine="0" autoPict="0">
                <anchor moveWithCells="1">
                  <from>
                    <xdr:col>0</xdr:col>
                    <xdr:colOff>30480</xdr:colOff>
                    <xdr:row>13</xdr:row>
                    <xdr:rowOff>0</xdr:rowOff>
                  </from>
                  <to>
                    <xdr:col>2</xdr:col>
                    <xdr:colOff>0</xdr:colOff>
                    <xdr:row>13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C6"/>
  <sheetViews>
    <sheetView workbookViewId="0">
      <selection activeCell="E22" sqref="E22"/>
    </sheetView>
  </sheetViews>
  <sheetFormatPr baseColWidth="10" defaultRowHeight="13.2" x14ac:dyDescent="0.25"/>
  <cols>
    <col min="1" max="1" width="23.5546875" customWidth="1"/>
  </cols>
  <sheetData>
    <row r="1" spans="1:3" x14ac:dyDescent="0.25">
      <c r="A1" s="24"/>
    </row>
    <row r="2" spans="1:3" x14ac:dyDescent="0.25">
      <c r="A2" s="24" t="s">
        <v>133</v>
      </c>
      <c r="C2" s="24" t="s">
        <v>134</v>
      </c>
    </row>
    <row r="3" spans="1:3" x14ac:dyDescent="0.25">
      <c r="A3" s="24" t="s">
        <v>135</v>
      </c>
      <c r="C3" s="24" t="s">
        <v>122</v>
      </c>
    </row>
    <row r="4" spans="1:3" x14ac:dyDescent="0.25">
      <c r="A4" s="24" t="s">
        <v>119</v>
      </c>
      <c r="C4" s="24" t="s">
        <v>136</v>
      </c>
    </row>
    <row r="5" spans="1:3" x14ac:dyDescent="0.25">
      <c r="A5" s="24" t="s">
        <v>137</v>
      </c>
      <c r="C5" s="24" t="s">
        <v>138</v>
      </c>
    </row>
    <row r="6" spans="1:3" x14ac:dyDescent="0.25">
      <c r="C6" s="24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Inventaire</vt:lpstr>
      <vt:lpstr>compte courant n°1</vt:lpstr>
      <vt:lpstr>compte courant n°2</vt:lpstr>
      <vt:lpstr>placements</vt:lpstr>
      <vt:lpstr>Récapitulatif annuel</vt:lpstr>
      <vt:lpstr>Compte-rendu des diligences</vt:lpstr>
      <vt:lpstr>Feuil2</vt:lpstr>
      <vt:lpstr>'compte courant n°1'!Zone_d_impression</vt:lpstr>
      <vt:lpstr>'compte courant n°2'!Zone_d_impression</vt:lpstr>
      <vt:lpstr>'Compte-rendu des diligences'!Zone_d_impression</vt:lpstr>
      <vt:lpstr>placements!Zone_d_impression</vt:lpstr>
      <vt:lpstr>'Récapitulatif annuel'!Zone_d_impression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CJC Pole Tutelle</dc:creator>
  <cp:lastModifiedBy>Karine Roget</cp:lastModifiedBy>
  <cp:lastPrinted>2023-02-13T09:24:30Z</cp:lastPrinted>
  <dcterms:created xsi:type="dcterms:W3CDTF">2007-02-09T08:40:55Z</dcterms:created>
  <dcterms:modified xsi:type="dcterms:W3CDTF">2024-02-12T10:53:18Z</dcterms:modified>
</cp:coreProperties>
</file>